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11910" tabRatio="877" activeTab="6"/>
  </bookViews>
  <sheets>
    <sheet name="fronte" sheetId="1" r:id="rId1"/>
    <sheet name="istr." sheetId="2" r:id="rId2"/>
    <sheet name="tabella D" sheetId="3" r:id="rId3"/>
    <sheet name="tabella C1" sheetId="4" r:id="rId4"/>
    <sheet name="tabella C2" sheetId="5" r:id="rId5"/>
    <sheet name="Tabella C3" sheetId="6" r:id="rId6"/>
    <sheet name="Tabella C4" sheetId="7" r:id="rId7"/>
  </sheets>
  <definedNames>
    <definedName name="_xlnm.Print_Area" localSheetId="0">'fronte'!$A$1:$M$56</definedName>
    <definedName name="_xlnm.Print_Area" localSheetId="1">'istr.'!$A$1:$D$25</definedName>
    <definedName name="_xlnm.Print_Area" localSheetId="3">'tabella C1'!$A$1:$M$42</definedName>
    <definedName name="_xlnm.Print_Area" localSheetId="4">'tabella C2'!$A$1:$N$209</definedName>
    <definedName name="_xlnm.Print_Area" localSheetId="5">'Tabella C3'!$A$1:$M$59</definedName>
    <definedName name="_xlnm.Print_Area" localSheetId="6">'Tabella C4'!$A$1:$M$59</definedName>
    <definedName name="_xlnm.Print_Area" localSheetId="2">'tabella D'!$A$1:$M$55</definedName>
    <definedName name="_xlnm.Print_Titles" localSheetId="4">'tabella C2'!$10:$12</definedName>
  </definedNames>
  <calcPr fullCalcOnLoad="1"/>
</workbook>
</file>

<file path=xl/sharedStrings.xml><?xml version="1.0" encoding="utf-8"?>
<sst xmlns="http://schemas.openxmlformats.org/spreadsheetml/2006/main" count="295" uniqueCount="189">
  <si>
    <t>euro</t>
  </si>
  <si>
    <t>costo unitario</t>
  </si>
  <si>
    <t>categoria di intervento</t>
  </si>
  <si>
    <t>sig.</t>
  </si>
  <si>
    <t>DATI RELATIVI ALL'INTERVENTO</t>
  </si>
  <si>
    <t>Nuova edificazione</t>
  </si>
  <si>
    <t>Ampliamento</t>
  </si>
  <si>
    <t>Ristrutturazione urbanistica</t>
  </si>
  <si>
    <t>Tipologia delle Unità immobiliari in progetto</t>
  </si>
  <si>
    <t>si</t>
  </si>
  <si>
    <t>no</t>
  </si>
  <si>
    <t>data</t>
  </si>
  <si>
    <t>pratica edilizia n.</t>
  </si>
  <si>
    <t>TOTALE COMPLESSIVO</t>
  </si>
  <si>
    <t>importo da     versare</t>
  </si>
  <si>
    <t xml:space="preserve">Proprietà  </t>
  </si>
  <si>
    <t xml:space="preserve">Lavori di  </t>
  </si>
  <si>
    <t xml:space="preserve">Località  </t>
  </si>
  <si>
    <t xml:space="preserve">Progettista  </t>
  </si>
  <si>
    <t xml:space="preserve">       Destinazione di P.R.G.  </t>
  </si>
  <si>
    <t>Abitazioni di lusso ai sensi del D.M. 2 agosto 1969</t>
  </si>
  <si>
    <t>mq</t>
  </si>
  <si>
    <t>euro/mq</t>
  </si>
  <si>
    <t>percentuale del contributo</t>
  </si>
  <si>
    <t>%</t>
  </si>
  <si>
    <t>-</t>
  </si>
  <si>
    <t>Ristrutturazione edilizia</t>
  </si>
  <si>
    <t>Provincia di Arezzo</t>
  </si>
  <si>
    <t xml:space="preserve">       Destinazione edificio (a lavori finiti)    </t>
  </si>
  <si>
    <r>
      <t xml:space="preserve">N° Pratica Edilizia </t>
    </r>
    <r>
      <rPr>
        <i/>
        <sz val="8"/>
        <rFont val="Arial"/>
        <family val="2"/>
      </rPr>
      <t>(a cura dell'Ufficio)</t>
    </r>
  </si>
  <si>
    <t>firmas del tecnico</t>
  </si>
  <si>
    <t>firma del proprietario</t>
  </si>
  <si>
    <t>Allegati</t>
  </si>
  <si>
    <t>Planimetria schematica di riferimento con l'indicazione delle superfici e dei volumi</t>
  </si>
  <si>
    <t>classi di superficie</t>
  </si>
  <si>
    <t>(mq)</t>
  </si>
  <si>
    <t>alloggi</t>
  </si>
  <si>
    <t>(n)</t>
  </si>
  <si>
    <t>superficie utile abitabile</t>
  </si>
  <si>
    <t>Su</t>
  </si>
  <si>
    <t>incremento per classi di superficie</t>
  </si>
  <si>
    <t>incremento</t>
  </si>
  <si>
    <t>superficie netta</t>
  </si>
  <si>
    <t>cantinole, soffitte, localimototre ascensore, cabine elettriche, lavatoi comuni, centrali termiche, ed altri locali a stretto servizio della residenza</t>
  </si>
  <si>
    <t>autorimesse</t>
  </si>
  <si>
    <t>singole</t>
  </si>
  <si>
    <t>collettive</t>
  </si>
  <si>
    <t>destinazione</t>
  </si>
  <si>
    <t>androni d'ingresso e porticati liberi</t>
  </si>
  <si>
    <t>logge e balconi</t>
  </si>
  <si>
    <r>
      <t xml:space="preserve">rapporto rispetto al totale </t>
    </r>
    <r>
      <rPr>
        <b/>
        <i/>
        <sz val="10"/>
        <rFont val="Arial"/>
        <family val="2"/>
      </rPr>
      <t>Su</t>
    </r>
  </si>
  <si>
    <t>Snr</t>
  </si>
  <si>
    <t>incremento per superficie utile abitabile</t>
  </si>
  <si>
    <t>incremento per servizi ed accessori relativi alla parte residenziale</t>
  </si>
  <si>
    <r>
      <t xml:space="preserve">Snr </t>
    </r>
    <r>
      <rPr>
        <sz val="11"/>
        <rFont val="Arial"/>
        <family val="2"/>
      </rPr>
      <t xml:space="preserve">x </t>
    </r>
    <r>
      <rPr>
        <b/>
        <sz val="11"/>
        <rFont val="Arial"/>
        <family val="2"/>
      </rPr>
      <t>100</t>
    </r>
  </si>
  <si>
    <t>=</t>
  </si>
  <si>
    <t>incremento per la superficie</t>
  </si>
  <si>
    <t>superficie residenziali e relativi servizi ed accessori</t>
  </si>
  <si>
    <t>incremento per particolari caratteristiche</t>
  </si>
  <si>
    <t>superfici per attività turistiche commerciali e direzioneli e realitivi accessori</t>
  </si>
  <si>
    <t>denominazione</t>
  </si>
  <si>
    <t>sigla</t>
  </si>
  <si>
    <t>superficie</t>
  </si>
  <si>
    <t>Superficie utile abitabile</t>
  </si>
  <si>
    <t>Superficie non residenziale</t>
  </si>
  <si>
    <t>60% Snr</t>
  </si>
  <si>
    <t>Superficie complessiva</t>
  </si>
  <si>
    <t>Sc</t>
  </si>
  <si>
    <t>Superficie accessori</t>
  </si>
  <si>
    <t>Superficie ragguagliata</t>
  </si>
  <si>
    <t>Superficie netta non residenziale</t>
  </si>
  <si>
    <t>Sn</t>
  </si>
  <si>
    <t>Sa</t>
  </si>
  <si>
    <t>60% Sa</t>
  </si>
  <si>
    <t>St</t>
  </si>
  <si>
    <t>n. di caratteristiche</t>
  </si>
  <si>
    <t>≤ 50</t>
  </si>
  <si>
    <t>&gt; 100</t>
  </si>
  <si>
    <t>&gt; 75 → 100</t>
  </si>
  <si>
    <t>&gt; 50 → 75</t>
  </si>
  <si>
    <t>intervalli di variabilità del rapporto percentuale</t>
  </si>
  <si>
    <t>totale incrementi</t>
  </si>
  <si>
    <t>classi di edifici e relative maggiorazioni (dovuto al totale incrementi)</t>
  </si>
  <si>
    <t>classe</t>
  </si>
  <si>
    <t>maggiorazione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</si>
  <si>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</si>
  <si>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</si>
  <si>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</si>
  <si>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</si>
  <si>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</si>
  <si>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</si>
  <si>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</si>
  <si>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</si>
  <si>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</si>
  <si>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</si>
  <si>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</si>
  <si>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&lt; 5</t>
  </si>
  <si>
    <t>da 6 a 10</t>
  </si>
  <si>
    <t>da 11 a 15</t>
  </si>
  <si>
    <t>da 16 a 20</t>
  </si>
  <si>
    <t>da21 a 25</t>
  </si>
  <si>
    <t>da 26 a 30</t>
  </si>
  <si>
    <t>da 31 a 35</t>
  </si>
  <si>
    <t>da 36 a 40</t>
  </si>
  <si>
    <t>da 41 a 45</t>
  </si>
  <si>
    <t>da 46 a 50</t>
  </si>
  <si>
    <t>oltre 51</t>
  </si>
  <si>
    <t>% di maggiorazione</t>
  </si>
  <si>
    <t>A</t>
  </si>
  <si>
    <t>costo massimo a mq</t>
  </si>
  <si>
    <t>B</t>
  </si>
  <si>
    <t>C</t>
  </si>
  <si>
    <t>TOTALE INCREMENTI</t>
  </si>
  <si>
    <t>≤ 95</t>
  </si>
  <si>
    <t>&gt; 95 → 110</t>
  </si>
  <si>
    <t>&gt; 110 → 130</t>
  </si>
  <si>
    <t>&gt; 130 → 160</t>
  </si>
  <si>
    <t>&gt; 160</t>
  </si>
  <si>
    <t>D</t>
  </si>
  <si>
    <t>E</t>
  </si>
  <si>
    <r>
      <t>COSTO DI COSTRUZIONE</t>
    </r>
    <r>
      <rPr>
        <sz val="11"/>
        <rFont val="Arial"/>
        <family val="2"/>
      </rPr>
      <t xml:space="preserve">   </t>
    </r>
    <r>
      <rPr>
        <i/>
        <sz val="8"/>
        <rFont val="Arial"/>
        <family val="2"/>
      </rPr>
      <t>(Sc + St) x B</t>
    </r>
  </si>
  <si>
    <r>
      <t xml:space="preserve">costo massimo a mq maggiorato  </t>
    </r>
    <r>
      <rPr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(A x % di maggiorazione)</t>
    </r>
  </si>
  <si>
    <r>
      <t>IMPORTO TOTALE DA CORRISPONDERE</t>
    </r>
    <r>
      <rPr>
        <sz val="11"/>
        <rFont val="Arial"/>
        <family val="2"/>
      </rPr>
      <t xml:space="preserve">   </t>
    </r>
    <r>
      <rPr>
        <i/>
        <sz val="8"/>
        <rFont val="Arial"/>
        <family val="2"/>
      </rPr>
      <t>(C x D)</t>
    </r>
  </si>
  <si>
    <t>incremento %</t>
  </si>
  <si>
    <t xml:space="preserve">ISTRUZIONI PER LA COMPILAZIONE DEI MODELLI DI AUTOCALCOLO </t>
  </si>
  <si>
    <t>Il documento si compone dei seguenti fogli:</t>
  </si>
  <si>
    <t>frontespizio</t>
  </si>
  <si>
    <t>Frontespizio con i dati generali sulla pratica e sulla tipologia di intervento</t>
  </si>
  <si>
    <t>criteri e istruzioni</t>
  </si>
  <si>
    <t>contiene i criteri generali per la determinazione degli oneri e le istruzioni per la compilazione del modulo</t>
  </si>
  <si>
    <t>Tabella 4</t>
  </si>
  <si>
    <t>MODALITA' DI COMPILAZIONE</t>
  </si>
  <si>
    <t>Compilare soltanto i FOGLI attinenti all'intervento</t>
  </si>
  <si>
    <t>Le caselle da compilare sono soltanto quelle evidenziate in AZZURRO: se non attinenti, debbono essere lasciate in bianco</t>
  </si>
  <si>
    <t xml:space="preserve">Le altre caselle sono PROTETTE, quindi non modificabili </t>
  </si>
  <si>
    <t>N.B.</t>
  </si>
  <si>
    <t>Al documento debbono essere allegati schemi dimostrativi dei dati (superfici e volumi) riportati in tabella.</t>
  </si>
  <si>
    <t>anno precedente</t>
  </si>
  <si>
    <t>% I.S.T.A.T.</t>
  </si>
  <si>
    <t>nuovo valore</t>
  </si>
  <si>
    <t xml:space="preserve"> </t>
  </si>
  <si>
    <t>abitazione con superficie &gt; a mq 160 e accessori ≥ mq 60</t>
  </si>
  <si>
    <t>abitazione con superficie da mq 130 a mq 160 e accessori ≤ mq 55</t>
  </si>
  <si>
    <t>abitazione con superficie da mq 95 a mq 110 e accessori ≤ mq 45</t>
  </si>
  <si>
    <t>abitazione avente superficie inferiore a mq 95 e accessori ≤ mq 40</t>
  </si>
  <si>
    <t>abitazioni aventi caratteristiche di lusso (D.M. 2.8.69)</t>
  </si>
  <si>
    <t>attività direzionale</t>
  </si>
  <si>
    <t>attività turistica</t>
  </si>
  <si>
    <t>attività commerciale (medie e grandi strutture)</t>
  </si>
  <si>
    <t>attività commerciale (unità di vicinato)</t>
  </si>
  <si>
    <t xml:space="preserve">Tabella D </t>
  </si>
  <si>
    <t>Fornisce un questionario da compilare utilizzando la lettare "X" o "x" da porre una sola volta in base al tipo di intervento che si realizza</t>
  </si>
  <si>
    <t>attività commerciale all'ingrosso</t>
  </si>
  <si>
    <t>COMUNE DI CASTELFRANCO PIANDISCO'</t>
  </si>
  <si>
    <t>Zona A</t>
  </si>
  <si>
    <t>AUTOCALCOLO CALCOLO COSTO DI COSTRUZIONE</t>
  </si>
  <si>
    <t>Titolo VII Capo I della Legge Regionale n. 65 del 10/11/2014</t>
  </si>
  <si>
    <t>incremento per particolari caratteristiche vedi art. 7 comma 1 del D.M. 801/77</t>
  </si>
  <si>
    <t>aliquota come da tabella 3 del Regolamento</t>
  </si>
  <si>
    <t>PER INTERVENTI SUL PATRIMONIO EDILIZIO ESISTENTE</t>
  </si>
  <si>
    <t>superficie complessiva dell'intervento</t>
  </si>
  <si>
    <t>interventi che non comportano spostamento agli elementi orizzontali e/o verticali portanti.</t>
  </si>
  <si>
    <t>interventi che comportano spostamento degli elementi orizzontali e verticali portanti.</t>
  </si>
  <si>
    <t>interventi che comportino la demolizione e ricostruzione del manufatto non comportanti incremento del volume lordo.</t>
  </si>
  <si>
    <t>Tutte le altre zone</t>
  </si>
  <si>
    <t>Tabella C2 - nuova edificazione</t>
  </si>
  <si>
    <t>Tabella C 1 - Patrimonio edilizio Esistente</t>
  </si>
  <si>
    <t>M17.ATUR17 - REV.06 del 07/04/2020</t>
  </si>
  <si>
    <t>Tipologia di intervento ai sensi della L.R. 65/14</t>
  </si>
  <si>
    <t>AGGIORNAMENTO ONERI 07 Aprile 2020</t>
  </si>
  <si>
    <t>ATTRIBUZIONE DELLA PERCENTUALE DEL CONTRIBUTO (tabella D - L.R. 3 gennaio 2005 n.1)</t>
  </si>
  <si>
    <t>Il documento fornisce automaticamente il conteggio del costo di costruzione a partire dai dati quantitativi che debbono errere immessi dal dichiarante.</t>
  </si>
  <si>
    <t>Tabella C1</t>
  </si>
  <si>
    <t>Costo di Costruzione per interventi sul patrimonio edilizio esistente</t>
  </si>
  <si>
    <t>Costo di Costruzione per interventi di nuova costruzione</t>
  </si>
  <si>
    <t>Tabella C 3 - attività turistico, commerciali e direzionali</t>
  </si>
  <si>
    <t>calcolo parametri di intervento</t>
  </si>
  <si>
    <t>Superficie utile (SU) art. 12 D.P.G.R 39/R/2018</t>
  </si>
  <si>
    <t>Superficie accessoria (SA) art. 13 D.P.G.R 39/R/2018</t>
  </si>
  <si>
    <t>Superficie complessiva (SCom) art. 12 D.P.G.R 39/R/2018</t>
  </si>
  <si>
    <t xml:space="preserve">PER NUOVI INTERVENTI </t>
  </si>
  <si>
    <t>COSTO DI COSTRUZIONE</t>
  </si>
  <si>
    <t>DETRAZIONI PREVISTE DALL'ALLEGATO B DEL REGOLAMENTO</t>
  </si>
  <si>
    <t xml:space="preserve">DETRAZIONE PREVISTA </t>
  </si>
  <si>
    <t>Tabella C 4 - attività commerciali medie e commerciali all'ingrosso</t>
  </si>
  <si>
    <t>PER INTERVENTI SUL PATRIMONIO EDILIZIO ESISTENTE A DESTINAZIONE RESIDENZIALE</t>
  </si>
  <si>
    <t>PER INTERVENTI DI NUOVA EDIFICAZIONE A DESTINAZIONE RESIDENZIALE</t>
  </si>
  <si>
    <t>PER NUOVI INTERVENTI attività turistico, commerciali e direzionali</t>
  </si>
  <si>
    <t>abitazione con superficie da mq 110 a mq 130 e accessori ≤ mq 50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</si>
</sst>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\ #,##0"/>
    <numFmt numFmtId="179" formatCode="&quot;L.&quot;\ #,##0.00"/>
    <numFmt numFmtId="180" formatCode="[$$-2409]#,##0.00"/>
    <numFmt numFmtId="181" formatCode="[$C$-240A]#,##0.00"/>
    <numFmt numFmtId="182" formatCode="#,##0.000"/>
    <numFmt numFmtId="183" formatCode="#,##0.0000"/>
    <numFmt numFmtId="184" formatCode="0.0000"/>
    <numFmt numFmtId="185" formatCode="[$€-2]\ #,##0"/>
    <numFmt numFmtId="186" formatCode="d/m/yyyy"/>
    <numFmt numFmtId="187" formatCode="[$€-2]\ #,##0.00"/>
    <numFmt numFmtId="188" formatCode="#,##0.0000000"/>
    <numFmt numFmtId="189" formatCode="#,##0.0"/>
    <numFmt numFmtId="190" formatCode="0.000%"/>
    <numFmt numFmtId="191" formatCode="0.0000%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0.000"/>
  </numFmts>
  <fonts count="7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9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5"/>
      <name val="Courier"/>
      <family val="3"/>
    </font>
    <font>
      <b/>
      <sz val="6"/>
      <name val="Arial"/>
      <family val="2"/>
    </font>
    <font>
      <sz val="10"/>
      <name val="Courier"/>
      <family val="3"/>
    </font>
    <font>
      <b/>
      <i/>
      <sz val="12"/>
      <name val="Arial"/>
      <family val="2"/>
    </font>
    <font>
      <strike/>
      <sz val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 style="medium"/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70C0"/>
      </right>
      <top>
        <color indexed="63"/>
      </top>
      <bottom style="thin"/>
    </border>
    <border>
      <left style="medium">
        <color rgb="FF0070C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70C0"/>
      </right>
      <top>
        <color indexed="63"/>
      </top>
      <bottom style="medium"/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>
        <color indexed="9"/>
      </top>
      <bottom style="hair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 style="thin"/>
      <bottom style="thin"/>
    </border>
    <border>
      <left style="medium">
        <color rgb="FF0070C0"/>
      </left>
      <right>
        <color indexed="63"/>
      </right>
      <top style="medium"/>
      <bottom>
        <color indexed="63"/>
      </bottom>
    </border>
    <border>
      <left style="medium">
        <color rgb="FF0070C0"/>
      </left>
      <right>
        <color indexed="63"/>
      </right>
      <top style="medium"/>
      <bottom style="medium"/>
    </border>
    <border>
      <left>
        <color indexed="63"/>
      </left>
      <right style="medium">
        <color rgb="FF0070C0"/>
      </right>
      <top style="medium"/>
      <bottom style="medium"/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medium">
        <color rgb="FF0070C0"/>
      </right>
      <top style="medium">
        <color rgb="FF0070C0"/>
      </top>
      <bottom style="thin"/>
    </border>
    <border>
      <left>
        <color indexed="63"/>
      </left>
      <right style="medium">
        <color rgb="FF0070C0"/>
      </right>
      <top style="thin"/>
      <bottom>
        <color indexed="63"/>
      </bottom>
    </border>
    <border>
      <left style="medium">
        <color rgb="FF0070C0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" fontId="14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0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 wrapText="1"/>
    </xf>
    <xf numFmtId="4" fontId="3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horizontal="left" wrapText="1"/>
    </xf>
    <xf numFmtId="3" fontId="3" fillId="33" borderId="0" xfId="0" applyNumberFormat="1" applyFont="1" applyFill="1" applyAlignment="1">
      <alignment horizontal="left" wrapText="1"/>
    </xf>
    <xf numFmtId="3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/>
    </xf>
    <xf numFmtId="2" fontId="11" fillId="33" borderId="14" xfId="0" applyNumberFormat="1" applyFont="1" applyFill="1" applyBorder="1" applyAlignment="1">
      <alignment horizontal="center"/>
    </xf>
    <xf numFmtId="0" fontId="8" fillId="34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 horizontal="left" vertical="center" wrapText="1"/>
    </xf>
    <xf numFmtId="4" fontId="11" fillId="33" borderId="18" xfId="0" applyNumberFormat="1" applyFont="1" applyFill="1" applyBorder="1" applyAlignment="1">
      <alignment horizontal="center" wrapText="1"/>
    </xf>
    <xf numFmtId="4" fontId="11" fillId="33" borderId="19" xfId="0" applyNumberFormat="1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4" fontId="10" fillId="33" borderId="19" xfId="0" applyNumberFormat="1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right" vertical="center" wrapText="1"/>
    </xf>
    <xf numFmtId="2" fontId="8" fillId="35" borderId="15" xfId="0" applyNumberFormat="1" applyFont="1" applyFill="1" applyBorder="1" applyAlignment="1" applyProtection="1">
      <alignment horizontal="right" vertical="center" wrapText="1"/>
      <protection locked="0"/>
    </xf>
    <xf numFmtId="2" fontId="8" fillId="33" borderId="0" xfId="0" applyNumberFormat="1" applyFont="1" applyFill="1" applyBorder="1" applyAlignment="1">
      <alignment horizontal="right" vertical="center" wrapText="1"/>
    </xf>
    <xf numFmtId="49" fontId="8" fillId="33" borderId="0" xfId="0" applyNumberFormat="1" applyFont="1" applyFill="1" applyBorder="1" applyAlignment="1">
      <alignment horizontal="right" vertical="center" wrapText="1"/>
    </xf>
    <xf numFmtId="1" fontId="8" fillId="35" borderId="15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0" xfId="0" applyNumberFormat="1" applyFont="1" applyFill="1" applyBorder="1" applyAlignment="1">
      <alignment horizontal="right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" fontId="1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8" fillId="0" borderId="15" xfId="0" applyNumberFormat="1" applyFont="1" applyFill="1" applyBorder="1" applyAlignment="1" applyProtection="1">
      <alignment horizontal="right" vertical="center" wrapText="1"/>
      <protection/>
    </xf>
    <xf numFmtId="49" fontId="25" fillId="33" borderId="0" xfId="0" applyNumberFormat="1" applyFont="1" applyFill="1" applyBorder="1" applyAlignment="1">
      <alignment horizontal="right" vertical="center" wrapText="1"/>
    </xf>
    <xf numFmtId="49" fontId="20" fillId="33" borderId="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4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/>
    </xf>
    <xf numFmtId="2" fontId="7" fillId="33" borderId="23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2" fontId="26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wrapText="1" indent="1"/>
    </xf>
    <xf numFmtId="49" fontId="30" fillId="33" borderId="10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4" fontId="8" fillId="33" borderId="0" xfId="0" applyNumberFormat="1" applyFont="1" applyFill="1" applyBorder="1" applyAlignment="1">
      <alignment/>
    </xf>
    <xf numFmtId="1" fontId="3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horizontal="left" wrapText="1" indent="1"/>
    </xf>
    <xf numFmtId="49" fontId="8" fillId="33" borderId="10" xfId="0" applyNumberFormat="1" applyFont="1" applyFill="1" applyBorder="1" applyAlignment="1">
      <alignment horizontal="left" wrapText="1" indent="1"/>
    </xf>
    <xf numFmtId="0" fontId="4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49" fontId="20" fillId="33" borderId="25" xfId="0" applyNumberFormat="1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/>
    </xf>
    <xf numFmtId="4" fontId="0" fillId="33" borderId="25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9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49" fontId="8" fillId="33" borderId="14" xfId="0" applyNumberFormat="1" applyFont="1" applyFill="1" applyBorder="1" applyAlignment="1">
      <alignment horizontal="left" wrapText="1" inden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32" fillId="33" borderId="0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4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9" fontId="0" fillId="33" borderId="0" xfId="50" applyFont="1" applyFill="1" applyAlignment="1">
      <alignment/>
    </xf>
    <xf numFmtId="0" fontId="34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12" fillId="33" borderId="0" xfId="0" applyFont="1" applyFill="1" applyBorder="1" applyAlignment="1">
      <alignment horizontal="right" vertical="top" wrapText="1"/>
    </xf>
    <xf numFmtId="0" fontId="11" fillId="33" borderId="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justify" wrapText="1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justify"/>
    </xf>
    <xf numFmtId="0" fontId="5" fillId="33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justify" wrapText="1"/>
    </xf>
    <xf numFmtId="49" fontId="17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3" fontId="4" fillId="33" borderId="28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right" vertical="center"/>
    </xf>
    <xf numFmtId="3" fontId="4" fillId="33" borderId="28" xfId="0" applyNumberFormat="1" applyFont="1" applyFill="1" applyBorder="1" applyAlignment="1">
      <alignment horizontal="right" vertical="center"/>
    </xf>
    <xf numFmtId="3" fontId="0" fillId="33" borderId="28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1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4" fontId="10" fillId="33" borderId="29" xfId="0" applyNumberFormat="1" applyFont="1" applyFill="1" applyBorder="1" applyAlignment="1">
      <alignment horizontal="center" wrapText="1"/>
    </xf>
    <xf numFmtId="4" fontId="15" fillId="33" borderId="30" xfId="0" applyNumberFormat="1" applyFont="1" applyFill="1" applyBorder="1" applyAlignment="1">
      <alignment horizontal="center"/>
    </xf>
    <xf numFmtId="2" fontId="11" fillId="33" borderId="31" xfId="0" applyNumberFormat="1" applyFont="1" applyFill="1" applyBorder="1" applyAlignment="1">
      <alignment horizontal="center"/>
    </xf>
    <xf numFmtId="4" fontId="3" fillId="33" borderId="31" xfId="0" applyNumberFormat="1" applyFont="1" applyFill="1" applyBorder="1" applyAlignment="1">
      <alignment horizontal="right" vertical="center"/>
    </xf>
    <xf numFmtId="4" fontId="3" fillId="33" borderId="31" xfId="0" applyNumberFormat="1" applyFont="1" applyFill="1" applyBorder="1" applyAlignment="1">
      <alignment/>
    </xf>
    <xf numFmtId="0" fontId="11" fillId="33" borderId="31" xfId="0" applyFont="1" applyFill="1" applyBorder="1" applyAlignment="1">
      <alignment horizontal="right"/>
    </xf>
    <xf numFmtId="4" fontId="3" fillId="33" borderId="32" xfId="0" applyNumberFormat="1" applyFont="1" applyFill="1" applyBorder="1" applyAlignment="1">
      <alignment/>
    </xf>
    <xf numFmtId="0" fontId="11" fillId="33" borderId="0" xfId="0" applyFont="1" applyFill="1" applyAlignment="1">
      <alignment horizontal="right"/>
    </xf>
    <xf numFmtId="187" fontId="2" fillId="33" borderId="10" xfId="0" applyNumberFormat="1" applyFont="1" applyFill="1" applyBorder="1" applyAlignment="1">
      <alignment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9" fontId="3" fillId="0" borderId="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87" fontId="6" fillId="33" borderId="0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horizontal="right" vertical="center"/>
    </xf>
    <xf numFmtId="187" fontId="1" fillId="33" borderId="0" xfId="0" applyNumberFormat="1" applyFont="1" applyFill="1" applyBorder="1" applyAlignment="1">
      <alignment horizontal="right" vertical="center"/>
    </xf>
    <xf numFmtId="10" fontId="33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9" fontId="0" fillId="33" borderId="34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wrapText="1"/>
    </xf>
    <xf numFmtId="0" fontId="17" fillId="33" borderId="35" xfId="0" applyFont="1" applyFill="1" applyBorder="1" applyAlignment="1">
      <alignment horizontal="right" vertical="center"/>
    </xf>
    <xf numFmtId="0" fontId="17" fillId="33" borderId="36" xfId="0" applyFont="1" applyFill="1" applyBorder="1" applyAlignment="1">
      <alignment horizontal="right" vertical="center"/>
    </xf>
    <xf numFmtId="0" fontId="17" fillId="33" borderId="37" xfId="0" applyFont="1" applyFill="1" applyBorder="1" applyAlignment="1">
      <alignment horizontal="right" vertical="center"/>
    </xf>
    <xf numFmtId="0" fontId="17" fillId="33" borderId="38" xfId="0" applyFont="1" applyFill="1" applyBorder="1" applyAlignment="1">
      <alignment horizontal="right" vertic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/>
    </xf>
    <xf numFmtId="0" fontId="7" fillId="33" borderId="37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4" fontId="10" fillId="33" borderId="39" xfId="0" applyNumberFormat="1" applyFont="1" applyFill="1" applyBorder="1" applyAlignment="1">
      <alignment horizontal="center" wrapText="1"/>
    </xf>
    <xf numFmtId="0" fontId="13" fillId="33" borderId="40" xfId="0" applyFont="1" applyFill="1" applyBorder="1" applyAlignment="1">
      <alignment horizontal="center" vertical="center"/>
    </xf>
    <xf numFmtId="4" fontId="15" fillId="33" borderId="41" xfId="0" applyNumberFormat="1" applyFont="1" applyFill="1" applyBorder="1" applyAlignment="1">
      <alignment horizontal="center"/>
    </xf>
    <xf numFmtId="0" fontId="16" fillId="33" borderId="37" xfId="0" applyFont="1" applyFill="1" applyBorder="1" applyAlignment="1">
      <alignment horizontal="left"/>
    </xf>
    <xf numFmtId="2" fontId="11" fillId="33" borderId="38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4" fontId="3" fillId="33" borderId="38" xfId="0" applyNumberFormat="1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7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right" vertic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8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8" fillId="33" borderId="0" xfId="0" applyFont="1" applyFill="1" applyAlignment="1" applyProtection="1">
      <alignment horizontal="right" vertical="top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7" fillId="33" borderId="47" xfId="0" applyFont="1" applyFill="1" applyBorder="1" applyAlignment="1" applyProtection="1">
      <alignment horizontal="right" vertical="center"/>
      <protection/>
    </xf>
    <xf numFmtId="0" fontId="7" fillId="33" borderId="28" xfId="0" applyFont="1" applyFill="1" applyBorder="1" applyAlignment="1" applyProtection="1">
      <alignment horizontal="center"/>
      <protection/>
    </xf>
    <xf numFmtId="0" fontId="17" fillId="33" borderId="48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 horizontal="left" vertical="top"/>
      <protection/>
    </xf>
    <xf numFmtId="0" fontId="17" fillId="33" borderId="49" xfId="0" applyFont="1" applyFill="1" applyBorder="1" applyAlignment="1" applyProtection="1">
      <alignment horizontal="right" vertical="center"/>
      <protection/>
    </xf>
    <xf numFmtId="0" fontId="24" fillId="33" borderId="12" xfId="0" applyFont="1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left" wrapText="1"/>
      <protection/>
    </xf>
    <xf numFmtId="0" fontId="8" fillId="33" borderId="12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7" fillId="33" borderId="50" xfId="0" applyFont="1" applyFill="1" applyBorder="1" applyAlignment="1" applyProtection="1">
      <alignment horizontal="right" vertical="center"/>
      <protection/>
    </xf>
    <xf numFmtId="0" fontId="17" fillId="33" borderId="51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7" fillId="33" borderId="28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7" fillId="33" borderId="52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9" fontId="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3" fontId="0" fillId="33" borderId="0" xfId="0" applyNumberFormat="1" applyFont="1" applyFill="1" applyAlignment="1" applyProtection="1">
      <alignment/>
      <protection/>
    </xf>
    <xf numFmtId="9" fontId="33" fillId="0" borderId="53" xfId="0" applyNumberFormat="1" applyFont="1" applyFill="1" applyBorder="1" applyAlignment="1" applyProtection="1">
      <alignment horizontal="right" vertical="center"/>
      <protection/>
    </xf>
    <xf numFmtId="9" fontId="0" fillId="33" borderId="0" xfId="50" applyFont="1" applyFill="1" applyAlignment="1" applyProtection="1">
      <alignment/>
      <protection/>
    </xf>
    <xf numFmtId="9" fontId="0" fillId="33" borderId="0" xfId="0" applyNumberFormat="1" applyFont="1" applyFill="1" applyAlignment="1" applyProtection="1">
      <alignment/>
      <protection/>
    </xf>
    <xf numFmtId="4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4" fontId="1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center"/>
      <protection/>
    </xf>
    <xf numFmtId="4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justify" vertical="top" wrapText="1"/>
      <protection/>
    </xf>
    <xf numFmtId="0" fontId="4" fillId="33" borderId="54" xfId="0" applyFont="1" applyFill="1" applyBorder="1" applyAlignment="1" applyProtection="1">
      <alignment horizontal="justify" vertical="top" wrapText="1"/>
      <protection/>
    </xf>
    <xf numFmtId="0" fontId="9" fillId="33" borderId="27" xfId="0" applyFont="1" applyFill="1" applyBorder="1" applyAlignment="1" applyProtection="1">
      <alignment horizontal="center"/>
      <protection locked="0"/>
    </xf>
    <xf numFmtId="4" fontId="6" fillId="33" borderId="34" xfId="0" applyNumberFormat="1" applyFont="1" applyFill="1" applyBorder="1" applyAlignment="1" applyProtection="1">
      <alignment horizontal="right" vertical="center"/>
      <protection locked="0"/>
    </xf>
    <xf numFmtId="49" fontId="8" fillId="35" borderId="55" xfId="0" applyNumberFormat="1" applyFont="1" applyFill="1" applyBorder="1" applyAlignment="1" applyProtection="1">
      <alignment horizontal="left" vertical="center"/>
      <protection locked="0"/>
    </xf>
    <xf numFmtId="49" fontId="8" fillId="35" borderId="56" xfId="0" applyNumberFormat="1" applyFont="1" applyFill="1" applyBorder="1" applyAlignment="1" applyProtection="1">
      <alignment horizontal="left" vertical="center"/>
      <protection locked="0"/>
    </xf>
    <xf numFmtId="49" fontId="8" fillId="35" borderId="57" xfId="0" applyNumberFormat="1" applyFont="1" applyFill="1" applyBorder="1" applyAlignment="1" applyProtection="1">
      <alignment horizontal="left" vertical="center"/>
      <protection locked="0"/>
    </xf>
    <xf numFmtId="0" fontId="8" fillId="34" borderId="55" xfId="0" applyFont="1" applyFill="1" applyBorder="1" applyAlignment="1" applyProtection="1">
      <alignment horizontal="left"/>
      <protection locked="0"/>
    </xf>
    <xf numFmtId="0" fontId="8" fillId="34" borderId="56" xfId="0" applyFont="1" applyFill="1" applyBorder="1" applyAlignment="1" applyProtection="1">
      <alignment horizontal="left"/>
      <protection locked="0"/>
    </xf>
    <xf numFmtId="0" fontId="8" fillId="34" borderId="57" xfId="0" applyFont="1" applyFill="1" applyBorder="1" applyAlignment="1" applyProtection="1">
      <alignment horizontal="left"/>
      <protection locked="0"/>
    </xf>
    <xf numFmtId="0" fontId="8" fillId="34" borderId="47" xfId="0" applyFont="1" applyFill="1" applyBorder="1" applyAlignment="1" applyProtection="1">
      <alignment horizontal="left"/>
      <protection locked="0"/>
    </xf>
    <xf numFmtId="0" fontId="8" fillId="34" borderId="28" xfId="0" applyFont="1" applyFill="1" applyBorder="1" applyAlignment="1" applyProtection="1">
      <alignment horizontal="left"/>
      <protection locked="0"/>
    </xf>
    <xf numFmtId="0" fontId="8" fillId="34" borderId="52" xfId="0" applyFont="1" applyFill="1" applyBorder="1" applyAlignment="1" applyProtection="1">
      <alignment horizontal="left"/>
      <protection locked="0"/>
    </xf>
    <xf numFmtId="0" fontId="8" fillId="34" borderId="49" xfId="0" applyFont="1" applyFill="1" applyBorder="1" applyAlignment="1" applyProtection="1">
      <alignment horizontal="left"/>
      <protection locked="0"/>
    </xf>
    <xf numFmtId="0" fontId="8" fillId="34" borderId="12" xfId="0" applyFont="1" applyFill="1" applyBorder="1" applyAlignment="1" applyProtection="1">
      <alignment horizontal="left"/>
      <protection locked="0"/>
    </xf>
    <xf numFmtId="0" fontId="8" fillId="34" borderId="51" xfId="0" applyFont="1" applyFill="1" applyBorder="1" applyAlignment="1" applyProtection="1">
      <alignment horizontal="left"/>
      <protection locked="0"/>
    </xf>
    <xf numFmtId="0" fontId="11" fillId="33" borderId="12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right" vertical="center" wrapText="1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49" fontId="8" fillId="34" borderId="55" xfId="0" applyNumberFormat="1" applyFont="1" applyFill="1" applyBorder="1" applyAlignment="1" applyProtection="1">
      <alignment horizontal="left"/>
      <protection locked="0"/>
    </xf>
    <xf numFmtId="49" fontId="8" fillId="34" borderId="56" xfId="0" applyNumberFormat="1" applyFont="1" applyFill="1" applyBorder="1" applyAlignment="1" applyProtection="1">
      <alignment horizontal="left"/>
      <protection locked="0"/>
    </xf>
    <xf numFmtId="49" fontId="8" fillId="34" borderId="57" xfId="0" applyNumberFormat="1" applyFont="1" applyFill="1" applyBorder="1" applyAlignment="1" applyProtection="1">
      <alignment horizontal="left"/>
      <protection locked="0"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5" fillId="33" borderId="56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49" fontId="8" fillId="34" borderId="47" xfId="0" applyNumberFormat="1" applyFont="1" applyFill="1" applyBorder="1" applyAlignment="1" applyProtection="1">
      <alignment horizontal="left" vertical="top" wrapText="1"/>
      <protection locked="0"/>
    </xf>
    <xf numFmtId="49" fontId="8" fillId="34" borderId="28" xfId="0" applyNumberFormat="1" applyFont="1" applyFill="1" applyBorder="1" applyAlignment="1" applyProtection="1">
      <alignment horizontal="left" vertical="top" wrapText="1"/>
      <protection locked="0"/>
    </xf>
    <xf numFmtId="49" fontId="8" fillId="34" borderId="52" xfId="0" applyNumberFormat="1" applyFont="1" applyFill="1" applyBorder="1" applyAlignment="1" applyProtection="1">
      <alignment horizontal="left" vertical="top" wrapText="1"/>
      <protection locked="0"/>
    </xf>
    <xf numFmtId="49" fontId="8" fillId="34" borderId="49" xfId="0" applyNumberFormat="1" applyFont="1" applyFill="1" applyBorder="1" applyAlignment="1" applyProtection="1">
      <alignment horizontal="left" vertical="top" wrapText="1"/>
      <protection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locked="0"/>
    </xf>
    <xf numFmtId="49" fontId="8" fillId="34" borderId="51" xfId="0" applyNumberFormat="1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25" xfId="0" applyFont="1" applyFill="1" applyBorder="1" applyAlignment="1" applyProtection="1">
      <alignment horizontal="right"/>
      <protection/>
    </xf>
    <xf numFmtId="49" fontId="38" fillId="33" borderId="10" xfId="0" applyNumberFormat="1" applyFont="1" applyFill="1" applyBorder="1" applyAlignment="1" applyProtection="1">
      <alignment horizontal="right"/>
      <protection/>
    </xf>
    <xf numFmtId="0" fontId="19" fillId="33" borderId="14" xfId="0" applyFont="1" applyFill="1" applyBorder="1" applyAlignment="1" applyProtection="1">
      <alignment horizontal="right" vertical="top"/>
      <protection/>
    </xf>
    <xf numFmtId="0" fontId="1" fillId="36" borderId="22" xfId="0" applyFont="1" applyFill="1" applyBorder="1" applyAlignment="1" applyProtection="1">
      <alignment horizontal="center"/>
      <protection/>
    </xf>
    <xf numFmtId="0" fontId="1" fillId="36" borderId="13" xfId="0" applyFont="1" applyFill="1" applyBorder="1" applyAlignment="1" applyProtection="1">
      <alignment horizontal="center"/>
      <protection/>
    </xf>
    <xf numFmtId="0" fontId="1" fillId="36" borderId="32" xfId="0" applyFont="1" applyFill="1" applyBorder="1" applyAlignment="1" applyProtection="1">
      <alignment horizontal="center"/>
      <protection/>
    </xf>
    <xf numFmtId="0" fontId="35" fillId="33" borderId="14" xfId="0" applyFont="1" applyFill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" fillId="36" borderId="58" xfId="0" applyFont="1" applyFill="1" applyBorder="1" applyAlignment="1" applyProtection="1">
      <alignment horizontal="center"/>
      <protection/>
    </xf>
    <xf numFmtId="0" fontId="1" fillId="36" borderId="19" xfId="0" applyFont="1" applyFill="1" applyBorder="1" applyAlignment="1" applyProtection="1">
      <alignment horizontal="center"/>
      <protection/>
    </xf>
    <xf numFmtId="0" fontId="1" fillId="36" borderId="29" xfId="0" applyFont="1" applyFill="1" applyBorder="1" applyAlignment="1" applyProtection="1">
      <alignment horizontal="center"/>
      <protection/>
    </xf>
    <xf numFmtId="0" fontId="37" fillId="33" borderId="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 applyProtection="1">
      <alignment horizontal="right" vertical="center"/>
      <protection/>
    </xf>
    <xf numFmtId="0" fontId="2" fillId="33" borderId="59" xfId="0" applyFont="1" applyFill="1" applyBorder="1" applyAlignment="1" applyProtection="1">
      <alignment horizontal="left" indent="1"/>
      <protection/>
    </xf>
    <xf numFmtId="0" fontId="2" fillId="0" borderId="12" xfId="0" applyFont="1" applyBorder="1" applyAlignment="1" applyProtection="1">
      <alignment horizontal="left" indent="1"/>
      <protection/>
    </xf>
    <xf numFmtId="0" fontId="2" fillId="0" borderId="51" xfId="0" applyFont="1" applyBorder="1" applyAlignment="1" applyProtection="1">
      <alignment horizontal="left" indent="1"/>
      <protection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 applyProtection="1">
      <alignment horizontal="justify" vertical="top" wrapText="1"/>
      <protection/>
    </xf>
    <xf numFmtId="2" fontId="7" fillId="33" borderId="60" xfId="0" applyNumberFormat="1" applyFont="1" applyFill="1" applyBorder="1" applyAlignment="1" applyProtection="1">
      <alignment horizontal="left" vertical="center"/>
      <protection/>
    </xf>
    <xf numFmtId="2" fontId="7" fillId="33" borderId="23" xfId="0" applyNumberFormat="1" applyFont="1" applyFill="1" applyBorder="1" applyAlignment="1" applyProtection="1">
      <alignment horizontal="left" vertical="center"/>
      <protection/>
    </xf>
    <xf numFmtId="2" fontId="7" fillId="33" borderId="61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justify" vertical="top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5" xfId="0" applyFont="1" applyFill="1" applyBorder="1" applyAlignment="1" applyProtection="1">
      <alignment horizontal="center"/>
      <protection/>
    </xf>
    <xf numFmtId="41" fontId="9" fillId="0" borderId="16" xfId="0" applyNumberFormat="1" applyFont="1" applyFill="1" applyBorder="1" applyAlignment="1" applyProtection="1">
      <alignment horizontal="left"/>
      <protection locked="0"/>
    </xf>
    <xf numFmtId="41" fontId="9" fillId="0" borderId="27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center" vertical="top" wrapText="1"/>
      <protection/>
    </xf>
    <xf numFmtId="4" fontId="2" fillId="33" borderId="0" xfId="0" applyNumberFormat="1" applyFont="1" applyFill="1" applyAlignment="1" applyProtection="1">
      <alignment horizontal="justify" vertical="top" wrapText="1"/>
      <protection/>
    </xf>
    <xf numFmtId="187" fontId="3" fillId="33" borderId="62" xfId="0" applyNumberFormat="1" applyFont="1" applyFill="1" applyBorder="1" applyAlignment="1">
      <alignment horizontal="right" vertical="center"/>
    </xf>
    <xf numFmtId="187" fontId="3" fillId="33" borderId="63" xfId="0" applyNumberFormat="1" applyFont="1" applyFill="1" applyBorder="1" applyAlignment="1">
      <alignment horizontal="right" vertical="center"/>
    </xf>
    <xf numFmtId="9" fontId="3" fillId="0" borderId="64" xfId="0" applyNumberFormat="1" applyFont="1" applyFill="1" applyBorder="1" applyAlignment="1" applyProtection="1">
      <alignment horizontal="center" vertical="center"/>
      <protection/>
    </xf>
    <xf numFmtId="9" fontId="3" fillId="0" borderId="65" xfId="0" applyNumberFormat="1" applyFont="1" applyFill="1" applyBorder="1" applyAlignment="1" applyProtection="1">
      <alignment horizontal="center" vertical="center"/>
      <protection/>
    </xf>
    <xf numFmtId="187" fontId="6" fillId="33" borderId="5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wrapText="1"/>
    </xf>
    <xf numFmtId="0" fontId="12" fillId="33" borderId="66" xfId="0" applyFont="1" applyFill="1" applyBorder="1" applyAlignment="1">
      <alignment wrapText="1"/>
    </xf>
    <xf numFmtId="4" fontId="3" fillId="34" borderId="64" xfId="0" applyNumberFormat="1" applyFont="1" applyFill="1" applyBorder="1" applyAlignment="1" applyProtection="1">
      <alignment horizontal="center" vertical="center"/>
      <protection locked="0"/>
    </xf>
    <xf numFmtId="4" fontId="3" fillId="34" borderId="65" xfId="0" applyNumberFormat="1" applyFont="1" applyFill="1" applyBorder="1" applyAlignment="1" applyProtection="1">
      <alignment horizontal="center" vertical="center"/>
      <protection locked="0"/>
    </xf>
    <xf numFmtId="187" fontId="1" fillId="33" borderId="24" xfId="0" applyNumberFormat="1" applyFont="1" applyFill="1" applyBorder="1" applyAlignment="1">
      <alignment horizontal="right" vertical="center"/>
    </xf>
    <xf numFmtId="187" fontId="1" fillId="33" borderId="50" xfId="0" applyNumberFormat="1" applyFont="1" applyFill="1" applyBorder="1" applyAlignment="1">
      <alignment horizontal="right" vertical="center"/>
    </xf>
    <xf numFmtId="10" fontId="33" fillId="34" borderId="64" xfId="0" applyNumberFormat="1" applyFont="1" applyFill="1" applyBorder="1" applyAlignment="1" applyProtection="1">
      <alignment horizontal="center" vertical="center"/>
      <protection locked="0"/>
    </xf>
    <xf numFmtId="10" fontId="33" fillId="34" borderId="65" xfId="0" applyNumberFormat="1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/>
      <protection locked="0"/>
    </xf>
    <xf numFmtId="0" fontId="0" fillId="0" borderId="67" xfId="0" applyFont="1" applyBorder="1" applyAlignment="1">
      <alignment horizontal="left" indent="1"/>
    </xf>
    <xf numFmtId="0" fontId="0" fillId="0" borderId="68" xfId="0" applyFont="1" applyBorder="1" applyAlignment="1">
      <alignment horizontal="left" indent="1"/>
    </xf>
    <xf numFmtId="0" fontId="6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0" fontId="5" fillId="33" borderId="66" xfId="0" applyFont="1" applyFill="1" applyBorder="1" applyAlignment="1">
      <alignment wrapText="1"/>
    </xf>
    <xf numFmtId="0" fontId="11" fillId="33" borderId="5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right" vertical="center"/>
    </xf>
    <xf numFmtId="49" fontId="38" fillId="33" borderId="10" xfId="0" applyNumberFormat="1" applyFont="1" applyFill="1" applyBorder="1" applyAlignment="1">
      <alignment horizontal="right"/>
    </xf>
    <xf numFmtId="0" fontId="35" fillId="33" borderId="1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2" fontId="7" fillId="33" borderId="60" xfId="0" applyNumberFormat="1" applyFont="1" applyFill="1" applyBorder="1" applyAlignment="1">
      <alignment horizontal="left" vertical="center"/>
    </xf>
    <xf numFmtId="2" fontId="7" fillId="33" borderId="23" xfId="0" applyNumberFormat="1" applyFont="1" applyFill="1" applyBorder="1" applyAlignment="1">
      <alignment horizontal="left" vertical="center"/>
    </xf>
    <xf numFmtId="2" fontId="7" fillId="33" borderId="61" xfId="0" applyNumberFormat="1" applyFont="1" applyFill="1" applyBorder="1" applyAlignment="1">
      <alignment horizontal="left" vertical="center"/>
    </xf>
    <xf numFmtId="0" fontId="1" fillId="36" borderId="5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187" fontId="28" fillId="33" borderId="0" xfId="0" applyNumberFormat="1" applyFont="1" applyFill="1" applyBorder="1" applyAlignment="1">
      <alignment horizontal="right" wrapText="1"/>
    </xf>
    <xf numFmtId="187" fontId="28" fillId="33" borderId="10" xfId="0" applyNumberFormat="1" applyFont="1" applyFill="1" applyBorder="1" applyAlignment="1">
      <alignment horizontal="right" wrapText="1"/>
    </xf>
    <xf numFmtId="49" fontId="9" fillId="33" borderId="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186" fontId="0" fillId="35" borderId="55" xfId="0" applyNumberFormat="1" applyFont="1" applyFill="1" applyBorder="1" applyAlignment="1" applyProtection="1">
      <alignment wrapText="1"/>
      <protection locked="0"/>
    </xf>
    <xf numFmtId="186" fontId="0" fillId="35" borderId="56" xfId="0" applyNumberFormat="1" applyFont="1" applyFill="1" applyBorder="1" applyAlignment="1" applyProtection="1">
      <alignment wrapText="1"/>
      <protection locked="0"/>
    </xf>
    <xf numFmtId="186" fontId="0" fillId="35" borderId="57" xfId="0" applyNumberFormat="1" applyFont="1" applyFill="1" applyBorder="1" applyAlignment="1" applyProtection="1">
      <alignment wrapText="1"/>
      <protection locked="0"/>
    </xf>
    <xf numFmtId="185" fontId="9" fillId="33" borderId="14" xfId="0" applyNumberFormat="1" applyFont="1" applyFill="1" applyBorder="1" applyAlignment="1">
      <alignment horizontal="right" wrapText="1"/>
    </xf>
    <xf numFmtId="185" fontId="9" fillId="0" borderId="14" xfId="0" applyNumberFormat="1" applyFont="1" applyBorder="1" applyAlignment="1">
      <alignment horizontal="right" wrapText="1"/>
    </xf>
    <xf numFmtId="4" fontId="0" fillId="33" borderId="0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 horizontal="left" wrapText="1" indent="1"/>
    </xf>
    <xf numFmtId="49" fontId="20" fillId="33" borderId="10" xfId="0" applyNumberFormat="1" applyFont="1" applyFill="1" applyBorder="1" applyAlignment="1">
      <alignment horizontal="left" wrapText="1" indent="1"/>
    </xf>
    <xf numFmtId="187" fontId="28" fillId="33" borderId="14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 wrapText="1" indent="1"/>
    </xf>
    <xf numFmtId="9" fontId="28" fillId="0" borderId="28" xfId="0" applyNumberFormat="1" applyFont="1" applyFill="1" applyBorder="1" applyAlignment="1" applyProtection="1">
      <alignment horizontal="right" wrapText="1"/>
      <protection/>
    </xf>
    <xf numFmtId="9" fontId="28" fillId="0" borderId="12" xfId="0" applyNumberFormat="1" applyFont="1" applyFill="1" applyBorder="1" applyAlignment="1" applyProtection="1">
      <alignment horizontal="right" wrapText="1"/>
      <protection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87" fontId="9" fillId="33" borderId="14" xfId="0" applyNumberFormat="1" applyFont="1" applyFill="1" applyBorder="1" applyAlignment="1">
      <alignment horizontal="right" wrapText="1"/>
    </xf>
    <xf numFmtId="187" fontId="9" fillId="33" borderId="10" xfId="0" applyNumberFormat="1" applyFont="1" applyFill="1" applyBorder="1" applyAlignment="1">
      <alignment horizontal="right" wrapText="1"/>
    </xf>
    <xf numFmtId="49" fontId="8" fillId="33" borderId="14" xfId="0" applyNumberFormat="1" applyFont="1" applyFill="1" applyBorder="1" applyAlignment="1">
      <alignment horizontal="left" wrapText="1" indent="1"/>
    </xf>
    <xf numFmtId="49" fontId="8" fillId="33" borderId="10" xfId="0" applyNumberFormat="1" applyFont="1" applyFill="1" applyBorder="1" applyAlignment="1">
      <alignment horizontal="left" wrapText="1" indent="1"/>
    </xf>
    <xf numFmtId="49" fontId="0" fillId="33" borderId="0" xfId="0" applyNumberFormat="1" applyFont="1" applyFill="1" applyBorder="1" applyAlignment="1">
      <alignment horizontal="right" vertical="center" wrapText="1"/>
    </xf>
    <xf numFmtId="4" fontId="27" fillId="33" borderId="0" xfId="0" applyNumberFormat="1" applyFont="1" applyFill="1" applyBorder="1" applyAlignment="1">
      <alignment horizontal="center" vertical="center"/>
    </xf>
    <xf numFmtId="2" fontId="20" fillId="35" borderId="62" xfId="0" applyNumberFormat="1" applyFont="1" applyFill="1" applyBorder="1" applyAlignment="1" applyProtection="1">
      <alignment horizontal="right" vertical="center" wrapText="1"/>
      <protection locked="0"/>
    </xf>
    <xf numFmtId="2" fontId="20" fillId="35" borderId="63" xfId="0" applyNumberFormat="1" applyFont="1" applyFill="1" applyBorder="1" applyAlignment="1" applyProtection="1">
      <alignment horizontal="right" vertical="center" wrapText="1"/>
      <protection locked="0"/>
    </xf>
    <xf numFmtId="4" fontId="18" fillId="33" borderId="0" xfId="0" applyNumberFormat="1" applyFont="1" applyFill="1" applyBorder="1" applyAlignment="1">
      <alignment horizontal="center" vertical="center"/>
    </xf>
    <xf numFmtId="2" fontId="20" fillId="0" borderId="62" xfId="0" applyNumberFormat="1" applyFont="1" applyFill="1" applyBorder="1" applyAlignment="1" applyProtection="1">
      <alignment horizontal="right" vertical="center" wrapText="1"/>
      <protection/>
    </xf>
    <xf numFmtId="2" fontId="20" fillId="0" borderId="63" xfId="0" applyNumberFormat="1" applyFont="1" applyFill="1" applyBorder="1" applyAlignment="1" applyProtection="1">
      <alignment horizontal="right" vertical="center" wrapText="1"/>
      <protection/>
    </xf>
    <xf numFmtId="0" fontId="7" fillId="33" borderId="17" xfId="0" applyFont="1" applyFill="1" applyBorder="1" applyAlignment="1">
      <alignment horizontal="left" wrapText="1" indent="1"/>
    </xf>
    <xf numFmtId="49" fontId="32" fillId="33" borderId="0" xfId="0" applyNumberFormat="1" applyFont="1" applyFill="1" applyBorder="1" applyAlignment="1">
      <alignment horizontal="center" vertical="center" wrapText="1"/>
    </xf>
    <xf numFmtId="9" fontId="20" fillId="0" borderId="62" xfId="0" applyNumberFormat="1" applyFont="1" applyFill="1" applyBorder="1" applyAlignment="1" applyProtection="1">
      <alignment horizontal="center" vertical="center" wrapText="1"/>
      <protection/>
    </xf>
    <xf numFmtId="9" fontId="20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left" vertical="center" wrapText="1" indent="1"/>
    </xf>
    <xf numFmtId="49" fontId="28" fillId="33" borderId="0" xfId="0" applyNumberFormat="1" applyFont="1" applyFill="1" applyBorder="1" applyAlignment="1">
      <alignment horizontal="left" wrapText="1" indent="1"/>
    </xf>
    <xf numFmtId="49" fontId="28" fillId="33" borderId="10" xfId="0" applyNumberFormat="1" applyFont="1" applyFill="1" applyBorder="1" applyAlignment="1">
      <alignment horizontal="left" wrapText="1" indent="1"/>
    </xf>
    <xf numFmtId="2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wrapText="1" indent="1"/>
    </xf>
    <xf numFmtId="49" fontId="0" fillId="33" borderId="10" xfId="0" applyNumberFormat="1" applyFont="1" applyFill="1" applyBorder="1" applyAlignment="1">
      <alignment horizontal="left" wrapText="1" indent="1"/>
    </xf>
    <xf numFmtId="0" fontId="0" fillId="33" borderId="0" xfId="0" applyFont="1" applyFill="1" applyBorder="1" applyAlignment="1">
      <alignment horizontal="center" wrapText="1"/>
    </xf>
    <xf numFmtId="49" fontId="25" fillId="33" borderId="0" xfId="0" applyNumberFormat="1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2" fontId="7" fillId="33" borderId="23" xfId="0" applyNumberFormat="1" applyFont="1" applyFill="1" applyBorder="1" applyAlignment="1">
      <alignment horizontal="right" vertical="center"/>
    </xf>
    <xf numFmtId="2" fontId="7" fillId="33" borderId="61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left"/>
    </xf>
    <xf numFmtId="41" fontId="9" fillId="0" borderId="17" xfId="0" applyNumberFormat="1" applyFont="1" applyFill="1" applyBorder="1" applyAlignment="1">
      <alignment horizontal="left"/>
    </xf>
    <xf numFmtId="41" fontId="9" fillId="0" borderId="27" xfId="0" applyNumberFormat="1" applyFont="1" applyFill="1" applyBorder="1" applyAlignment="1">
      <alignment horizontal="left"/>
    </xf>
    <xf numFmtId="49" fontId="20" fillId="33" borderId="0" xfId="0" applyNumberFormat="1" applyFont="1" applyFill="1" applyBorder="1" applyAlignment="1">
      <alignment horizontal="left" vertical="center" wrapText="1"/>
    </xf>
    <xf numFmtId="49" fontId="11" fillId="33" borderId="0" xfId="0" applyNumberFormat="1" applyFont="1" applyFill="1" applyBorder="1" applyAlignment="1">
      <alignment horizontal="left" vertical="center" wrapText="1"/>
    </xf>
    <xf numFmtId="2" fontId="29" fillId="35" borderId="62" xfId="0" applyNumberFormat="1" applyFont="1" applyFill="1" applyBorder="1" applyAlignment="1" applyProtection="1">
      <alignment horizontal="right" vertical="center" wrapText="1"/>
      <protection locked="0"/>
    </xf>
    <xf numFmtId="2" fontId="29" fillId="35" borderId="63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0" applyFont="1" applyFill="1" applyBorder="1" applyAlignment="1">
      <alignment horizontal="left" vertical="center" indent="1"/>
    </xf>
    <xf numFmtId="49" fontId="25" fillId="33" borderId="50" xfId="0" applyNumberFormat="1" applyFont="1" applyFill="1" applyBorder="1" applyAlignment="1">
      <alignment horizontal="right" vertical="center" wrapText="1"/>
    </xf>
    <xf numFmtId="49" fontId="14" fillId="33" borderId="0" xfId="0" applyNumberFormat="1" applyFont="1" applyFill="1" applyBorder="1" applyAlignment="1">
      <alignment horizontal="left" vertical="center" wrapText="1"/>
    </xf>
    <xf numFmtId="2" fontId="29" fillId="35" borderId="62" xfId="0" applyNumberFormat="1" applyFont="1" applyFill="1" applyBorder="1" applyAlignment="1" applyProtection="1">
      <alignment horizontal="right" vertical="center"/>
      <protection locked="0"/>
    </xf>
    <xf numFmtId="2" fontId="29" fillId="35" borderId="70" xfId="0" applyNumberFormat="1" applyFont="1" applyFill="1" applyBorder="1" applyAlignment="1" applyProtection="1">
      <alignment horizontal="right" vertical="center"/>
      <protection locked="0"/>
    </xf>
    <xf numFmtId="2" fontId="29" fillId="35" borderId="63" xfId="0" applyNumberFormat="1" applyFont="1" applyFill="1" applyBorder="1" applyAlignment="1" applyProtection="1">
      <alignment horizontal="right" vertical="center"/>
      <protection locked="0"/>
    </xf>
    <xf numFmtId="10" fontId="1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19" fillId="33" borderId="25" xfId="0" applyFont="1" applyFill="1" applyBorder="1" applyAlignment="1">
      <alignment horizontal="right"/>
    </xf>
    <xf numFmtId="3" fontId="29" fillId="35" borderId="62" xfId="0" applyNumberFormat="1" applyFont="1" applyFill="1" applyBorder="1" applyAlignment="1" applyProtection="1">
      <alignment horizontal="right" vertical="center"/>
      <protection locked="0"/>
    </xf>
    <xf numFmtId="3" fontId="29" fillId="35" borderId="63" xfId="0" applyNumberFormat="1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>
      <alignment horizontal="left" vertical="center"/>
    </xf>
    <xf numFmtId="4" fontId="29" fillId="35" borderId="62" xfId="0" applyNumberFormat="1" applyFont="1" applyFill="1" applyBorder="1" applyAlignment="1" applyProtection="1">
      <alignment horizontal="right" vertical="center"/>
      <protection locked="0"/>
    </xf>
    <xf numFmtId="4" fontId="29" fillId="35" borderId="63" xfId="0" applyNumberFormat="1" applyFont="1" applyFill="1" applyBorder="1" applyAlignment="1" applyProtection="1">
      <alignment horizontal="right" vertical="center"/>
      <protection locked="0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4" fontId="3" fillId="34" borderId="64" xfId="0" applyNumberFormat="1" applyFont="1" applyFill="1" applyBorder="1" applyAlignment="1" applyProtection="1">
      <alignment horizontal="center" vertical="center"/>
      <protection/>
    </xf>
    <xf numFmtId="4" fontId="3" fillId="34" borderId="65" xfId="0" applyNumberFormat="1" applyFont="1" applyFill="1" applyBorder="1" applyAlignment="1" applyProtection="1">
      <alignment horizontal="center" vertical="center"/>
      <protection/>
    </xf>
    <xf numFmtId="0" fontId="9" fillId="33" borderId="71" xfId="0" applyFont="1" applyFill="1" applyBorder="1" applyAlignment="1" applyProtection="1">
      <alignment horizontal="center"/>
      <protection locked="0"/>
    </xf>
    <xf numFmtId="0" fontId="11" fillId="33" borderId="72" xfId="0" applyFont="1" applyFill="1" applyBorder="1" applyAlignment="1">
      <alignment horizontal="center" vertical="center"/>
    </xf>
    <xf numFmtId="0" fontId="1" fillId="36" borderId="72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2" fontId="7" fillId="33" borderId="73" xfId="0" applyNumberFormat="1" applyFont="1" applyFill="1" applyBorder="1" applyAlignment="1">
      <alignment horizontal="left" vertical="center"/>
    </xf>
    <xf numFmtId="2" fontId="7" fillId="33" borderId="74" xfId="0" applyNumberFormat="1" applyFont="1" applyFill="1" applyBorder="1" applyAlignment="1">
      <alignment horizontal="left" vertical="center"/>
    </xf>
    <xf numFmtId="0" fontId="9" fillId="33" borderId="37" xfId="0" applyFont="1" applyFill="1" applyBorder="1" applyAlignment="1">
      <alignment horizontal="center"/>
    </xf>
    <xf numFmtId="49" fontId="38" fillId="33" borderId="75" xfId="0" applyNumberFormat="1" applyFont="1" applyFill="1" applyBorder="1" applyAlignment="1">
      <alignment horizontal="right"/>
    </xf>
    <xf numFmtId="49" fontId="38" fillId="33" borderId="76" xfId="0" applyNumberFormat="1" applyFont="1" applyFill="1" applyBorder="1" applyAlignment="1">
      <alignment horizontal="right"/>
    </xf>
    <xf numFmtId="0" fontId="19" fillId="33" borderId="77" xfId="0" applyFont="1" applyFill="1" applyBorder="1" applyAlignment="1">
      <alignment horizontal="right" vertical="center"/>
    </xf>
    <xf numFmtId="0" fontId="35" fillId="33" borderId="78" xfId="0" applyFont="1" applyFill="1" applyBorder="1" applyAlignment="1">
      <alignment horizontal="center" vertical="center"/>
    </xf>
    <xf numFmtId="0" fontId="36" fillId="33" borderId="77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123825</xdr:rowOff>
    </xdr:from>
    <xdr:to>
      <xdr:col>2</xdr:col>
      <xdr:colOff>704850</xdr:colOff>
      <xdr:row>2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8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123825</xdr:rowOff>
    </xdr:from>
    <xdr:to>
      <xdr:col>2</xdr:col>
      <xdr:colOff>590550</xdr:colOff>
      <xdr:row>2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123825</xdr:rowOff>
    </xdr:from>
    <xdr:to>
      <xdr:col>2</xdr:col>
      <xdr:colOff>628650</xdr:colOff>
      <xdr:row>2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</xdr:col>
      <xdr:colOff>800100</xdr:colOff>
      <xdr:row>2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123825</xdr:rowOff>
    </xdr:from>
    <xdr:to>
      <xdr:col>1</xdr:col>
      <xdr:colOff>600075</xdr:colOff>
      <xdr:row>2</xdr:row>
      <xdr:rowOff>257175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123825</xdr:rowOff>
    </xdr:from>
    <xdr:to>
      <xdr:col>1</xdr:col>
      <xdr:colOff>600075</xdr:colOff>
      <xdr:row>3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DB278"/>
  <sheetViews>
    <sheetView view="pageBreakPreview" zoomScaleSheetLayoutView="100" zoomScalePageLayoutView="0" workbookViewId="0" topLeftCell="A13">
      <selection activeCell="K12" sqref="K12"/>
    </sheetView>
  </sheetViews>
  <sheetFormatPr defaultColWidth="9.140625" defaultRowHeight="12.75"/>
  <cols>
    <col min="1" max="2" width="3.7109375" style="239" customWidth="1"/>
    <col min="3" max="3" width="40.7109375" style="237" customWidth="1"/>
    <col min="4" max="4" width="12.7109375" style="250" customWidth="1"/>
    <col min="5" max="5" width="2.7109375" style="250" customWidth="1"/>
    <col min="6" max="6" width="12.7109375" style="237" customWidth="1"/>
    <col min="7" max="7" width="2.7109375" style="237" customWidth="1"/>
    <col min="8" max="8" width="8.7109375" style="251" customWidth="1"/>
    <col min="9" max="9" width="12.7109375" style="251" customWidth="1"/>
    <col min="10" max="10" width="2.7109375" style="251" customWidth="1"/>
    <col min="11" max="11" width="12.7109375" style="251" customWidth="1"/>
    <col min="12" max="13" width="3.7109375" style="251" customWidth="1"/>
    <col min="14" max="47" width="9.140625" style="237" customWidth="1"/>
    <col min="48" max="16384" width="9.140625" style="238" customWidth="1"/>
  </cols>
  <sheetData>
    <row r="1" spans="1:106" ht="39.75" customHeight="1">
      <c r="A1" s="253"/>
      <c r="B1" s="253"/>
      <c r="C1" s="253"/>
      <c r="D1" s="362" t="s">
        <v>153</v>
      </c>
      <c r="E1" s="362"/>
      <c r="F1" s="362"/>
      <c r="G1" s="362"/>
      <c r="H1" s="362"/>
      <c r="I1" s="362"/>
      <c r="J1" s="362"/>
      <c r="K1" s="362"/>
      <c r="L1" s="362"/>
      <c r="M1" s="362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</row>
    <row r="2" spans="1:106" ht="39.75" customHeight="1">
      <c r="A2" s="253"/>
      <c r="B2" s="253"/>
      <c r="C2" s="253"/>
      <c r="D2" s="363" t="s">
        <v>27</v>
      </c>
      <c r="E2" s="363"/>
      <c r="F2" s="363"/>
      <c r="G2" s="363"/>
      <c r="H2" s="363"/>
      <c r="I2" s="363"/>
      <c r="J2" s="363"/>
      <c r="K2" s="363"/>
      <c r="L2" s="363"/>
      <c r="M2" s="363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</row>
    <row r="3" spans="1:106" ht="19.5" customHeight="1" thickBo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</row>
    <row r="4" spans="1:106" ht="19.5" customHeight="1">
      <c r="A4" s="371" t="s">
        <v>155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3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</row>
    <row r="5" spans="1:106" ht="19.5" customHeight="1" thickBot="1">
      <c r="A5" s="364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6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</row>
    <row r="6" spans="1:106" ht="19.5" customHeight="1">
      <c r="A6" s="367" t="s">
        <v>167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</row>
    <row r="7" spans="1:106" ht="19.5" customHeight="1">
      <c r="A7" s="369" t="s">
        <v>156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</row>
    <row r="8" spans="1:106" ht="19.5" customHeight="1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</row>
    <row r="9" spans="1:13" ht="19.5" customHeight="1">
      <c r="A9" s="253"/>
      <c r="B9" s="253"/>
      <c r="C9" s="256"/>
      <c r="D9" s="360" t="s">
        <v>29</v>
      </c>
      <c r="E9" s="360"/>
      <c r="F9" s="360"/>
      <c r="G9" s="360"/>
      <c r="H9" s="361"/>
      <c r="I9" s="55"/>
      <c r="J9" s="56"/>
      <c r="K9" s="240"/>
      <c r="L9" s="253"/>
      <c r="M9" s="253"/>
    </row>
    <row r="10" spans="1:13" ht="19.5" customHeight="1">
      <c r="A10" s="253"/>
      <c r="B10" s="253"/>
      <c r="C10" s="258"/>
      <c r="D10" s="258"/>
      <c r="E10" s="258"/>
      <c r="F10" s="359"/>
      <c r="G10" s="359"/>
      <c r="H10" s="359"/>
      <c r="I10" s="359"/>
      <c r="J10" s="359"/>
      <c r="K10" s="359"/>
      <c r="L10" s="253"/>
      <c r="M10" s="253"/>
    </row>
    <row r="11" spans="1:13" ht="19.5" customHeight="1">
      <c r="A11" s="253"/>
      <c r="B11" s="253"/>
      <c r="C11" s="257" t="s">
        <v>15</v>
      </c>
      <c r="D11" s="346"/>
      <c r="E11" s="347"/>
      <c r="F11" s="347"/>
      <c r="G11" s="347"/>
      <c r="H11" s="347"/>
      <c r="I11" s="347"/>
      <c r="J11" s="347"/>
      <c r="K11" s="348"/>
      <c r="L11" s="253"/>
      <c r="M11" s="253"/>
    </row>
    <row r="12" spans="1:13" ht="19.5" customHeight="1">
      <c r="A12" s="253"/>
      <c r="B12" s="253"/>
      <c r="C12" s="258"/>
      <c r="D12" s="258"/>
      <c r="E12" s="258"/>
      <c r="F12" s="261"/>
      <c r="G12" s="261"/>
      <c r="H12" s="261"/>
      <c r="I12" s="261"/>
      <c r="J12" s="261"/>
      <c r="K12" s="261"/>
      <c r="L12" s="253"/>
      <c r="M12" s="253"/>
    </row>
    <row r="13" spans="1:13" ht="19.5" customHeight="1">
      <c r="A13" s="253"/>
      <c r="B13" s="253"/>
      <c r="C13" s="259" t="s">
        <v>16</v>
      </c>
      <c r="D13" s="353"/>
      <c r="E13" s="354"/>
      <c r="F13" s="354"/>
      <c r="G13" s="354"/>
      <c r="H13" s="354"/>
      <c r="I13" s="354"/>
      <c r="J13" s="354"/>
      <c r="K13" s="355"/>
      <c r="L13" s="253"/>
      <c r="M13" s="253"/>
    </row>
    <row r="14" spans="1:13" ht="30" customHeight="1">
      <c r="A14" s="253"/>
      <c r="B14" s="253"/>
      <c r="C14" s="260"/>
      <c r="D14" s="356"/>
      <c r="E14" s="357"/>
      <c r="F14" s="357"/>
      <c r="G14" s="357"/>
      <c r="H14" s="357"/>
      <c r="I14" s="357"/>
      <c r="J14" s="357"/>
      <c r="K14" s="358"/>
      <c r="L14" s="253"/>
      <c r="M14" s="253"/>
    </row>
    <row r="15" spans="1:13" ht="12" customHeight="1">
      <c r="A15" s="253"/>
      <c r="B15" s="253"/>
      <c r="C15" s="258"/>
      <c r="D15" s="258"/>
      <c r="E15" s="258"/>
      <c r="F15" s="262"/>
      <c r="G15" s="261"/>
      <c r="H15" s="261"/>
      <c r="I15" s="261"/>
      <c r="J15" s="261"/>
      <c r="K15" s="261"/>
      <c r="L15" s="253"/>
      <c r="M15" s="253"/>
    </row>
    <row r="16" spans="1:13" ht="12" customHeight="1">
      <c r="A16" s="253"/>
      <c r="B16" s="253"/>
      <c r="C16" s="257" t="s">
        <v>17</v>
      </c>
      <c r="D16" s="346"/>
      <c r="E16" s="347"/>
      <c r="F16" s="347"/>
      <c r="G16" s="347"/>
      <c r="H16" s="347"/>
      <c r="I16" s="347"/>
      <c r="J16" s="347"/>
      <c r="K16" s="348"/>
      <c r="L16" s="253"/>
      <c r="M16" s="253"/>
    </row>
    <row r="17" spans="1:13" ht="12" customHeight="1">
      <c r="A17" s="253"/>
      <c r="B17" s="253"/>
      <c r="C17" s="258"/>
      <c r="D17" s="258"/>
      <c r="E17" s="258"/>
      <c r="F17" s="262"/>
      <c r="G17" s="261"/>
      <c r="H17" s="261"/>
      <c r="I17" s="261"/>
      <c r="J17" s="261"/>
      <c r="K17" s="261"/>
      <c r="L17" s="253"/>
      <c r="M17" s="253"/>
    </row>
    <row r="18" spans="1:13" ht="12" customHeight="1">
      <c r="A18" s="253"/>
      <c r="B18" s="253"/>
      <c r="C18" s="257" t="s">
        <v>18</v>
      </c>
      <c r="D18" s="346"/>
      <c r="E18" s="347"/>
      <c r="F18" s="347"/>
      <c r="G18" s="347"/>
      <c r="H18" s="347"/>
      <c r="I18" s="347"/>
      <c r="J18" s="347"/>
      <c r="K18" s="348"/>
      <c r="L18" s="253"/>
      <c r="M18" s="253"/>
    </row>
    <row r="19" spans="1:13" ht="12" customHeight="1">
      <c r="A19" s="253"/>
      <c r="B19" s="253"/>
      <c r="C19" s="258"/>
      <c r="D19" s="258"/>
      <c r="E19" s="263"/>
      <c r="F19" s="264"/>
      <c r="G19" s="261"/>
      <c r="H19" s="261"/>
      <c r="I19" s="261"/>
      <c r="J19" s="261"/>
      <c r="K19" s="261"/>
      <c r="L19" s="253"/>
      <c r="M19" s="253"/>
    </row>
    <row r="20" spans="1:13" ht="12" customHeight="1">
      <c r="A20" s="253"/>
      <c r="B20" s="349" t="s">
        <v>4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1"/>
      <c r="M20" s="253"/>
    </row>
    <row r="21" spans="1:13" ht="12" customHeight="1">
      <c r="A21" s="253"/>
      <c r="B21" s="253"/>
      <c r="C21" s="265"/>
      <c r="D21" s="265"/>
      <c r="E21" s="265"/>
      <c r="F21" s="265"/>
      <c r="G21" s="265"/>
      <c r="H21" s="265"/>
      <c r="I21" s="265"/>
      <c r="J21" s="265"/>
      <c r="K21" s="265"/>
      <c r="L21" s="253"/>
      <c r="M21" s="253"/>
    </row>
    <row r="22" spans="1:13" ht="12" customHeight="1">
      <c r="A22" s="253"/>
      <c r="B22" s="266"/>
      <c r="C22" s="267"/>
      <c r="D22" s="267"/>
      <c r="E22" s="267"/>
      <c r="F22" s="267"/>
      <c r="G22" s="267"/>
      <c r="H22" s="267"/>
      <c r="I22" s="267"/>
      <c r="J22" s="267"/>
      <c r="K22" s="295"/>
      <c r="L22" s="297"/>
      <c r="M22" s="253"/>
    </row>
    <row r="23" spans="1:13" ht="12" customHeight="1">
      <c r="A23" s="253"/>
      <c r="B23" s="268"/>
      <c r="C23" s="269" t="s">
        <v>19</v>
      </c>
      <c r="D23" s="333"/>
      <c r="E23" s="334"/>
      <c r="F23" s="334"/>
      <c r="G23" s="334"/>
      <c r="H23" s="334"/>
      <c r="I23" s="334"/>
      <c r="J23" s="335"/>
      <c r="K23" s="296"/>
      <c r="L23" s="291"/>
      <c r="M23" s="253"/>
    </row>
    <row r="24" spans="1:13" ht="12" customHeight="1">
      <c r="A24" s="253"/>
      <c r="B24" s="268"/>
      <c r="C24" s="263"/>
      <c r="D24" s="298"/>
      <c r="E24" s="298"/>
      <c r="F24" s="264"/>
      <c r="G24" s="264"/>
      <c r="H24" s="278"/>
      <c r="I24" s="279"/>
      <c r="J24" s="279"/>
      <c r="K24" s="296"/>
      <c r="L24" s="291"/>
      <c r="M24" s="253"/>
    </row>
    <row r="25" spans="1:13" ht="12" customHeight="1">
      <c r="A25" s="253"/>
      <c r="B25" s="268"/>
      <c r="C25" s="352" t="s">
        <v>28</v>
      </c>
      <c r="D25" s="336"/>
      <c r="E25" s="337"/>
      <c r="F25" s="337"/>
      <c r="G25" s="337"/>
      <c r="H25" s="337"/>
      <c r="I25" s="337"/>
      <c r="J25" s="338"/>
      <c r="K25" s="296"/>
      <c r="L25" s="291"/>
      <c r="M25" s="253"/>
    </row>
    <row r="26" spans="1:13" ht="12" customHeight="1">
      <c r="A26" s="253"/>
      <c r="B26" s="268"/>
      <c r="C26" s="352"/>
      <c r="D26" s="339"/>
      <c r="E26" s="340"/>
      <c r="F26" s="340"/>
      <c r="G26" s="340"/>
      <c r="H26" s="340"/>
      <c r="I26" s="340"/>
      <c r="J26" s="341"/>
      <c r="K26" s="296"/>
      <c r="L26" s="291"/>
      <c r="M26" s="253"/>
    </row>
    <row r="27" spans="1:13" ht="12" customHeight="1">
      <c r="A27" s="253"/>
      <c r="B27" s="268"/>
      <c r="C27" s="270"/>
      <c r="D27" s="269"/>
      <c r="E27" s="299"/>
      <c r="F27" s="264"/>
      <c r="G27" s="264"/>
      <c r="H27" s="264"/>
      <c r="I27" s="264"/>
      <c r="J27" s="264"/>
      <c r="K27" s="296"/>
      <c r="L27" s="291"/>
      <c r="M27" s="253"/>
    </row>
    <row r="28" spans="1:13" ht="12" customHeight="1">
      <c r="A28" s="253"/>
      <c r="B28" s="268"/>
      <c r="C28" s="270"/>
      <c r="D28" s="344" t="s">
        <v>168</v>
      </c>
      <c r="E28" s="344"/>
      <c r="F28" s="344"/>
      <c r="G28" s="344"/>
      <c r="H28" s="344"/>
      <c r="I28" s="344"/>
      <c r="J28" s="344"/>
      <c r="K28" s="296"/>
      <c r="L28" s="291"/>
      <c r="M28" s="253"/>
    </row>
    <row r="29" spans="1:13" ht="4.5" customHeight="1">
      <c r="A29" s="253"/>
      <c r="B29" s="268"/>
      <c r="C29" s="270"/>
      <c r="D29" s="263"/>
      <c r="E29" s="263"/>
      <c r="F29" s="264"/>
      <c r="G29" s="264"/>
      <c r="H29" s="278"/>
      <c r="I29" s="279"/>
      <c r="J29" s="279"/>
      <c r="K29" s="296"/>
      <c r="L29" s="291"/>
      <c r="M29" s="253"/>
    </row>
    <row r="30" spans="1:13" ht="12" customHeight="1">
      <c r="A30" s="253"/>
      <c r="B30" s="268"/>
      <c r="C30" s="271"/>
      <c r="D30" s="271"/>
      <c r="E30" s="271"/>
      <c r="F30" s="271"/>
      <c r="G30" s="271"/>
      <c r="H30" s="271"/>
      <c r="I30" s="271" t="s">
        <v>5</v>
      </c>
      <c r="J30" s="54"/>
      <c r="K30" s="296"/>
      <c r="L30" s="291"/>
      <c r="M30" s="253"/>
    </row>
    <row r="31" spans="1:13" ht="4.5" customHeight="1">
      <c r="A31" s="253"/>
      <c r="B31" s="268"/>
      <c r="C31" s="265"/>
      <c r="D31" s="271"/>
      <c r="E31" s="271"/>
      <c r="F31" s="271"/>
      <c r="G31" s="271"/>
      <c r="H31" s="271"/>
      <c r="I31" s="271"/>
      <c r="J31" s="241"/>
      <c r="K31" s="296"/>
      <c r="L31" s="291"/>
      <c r="M31" s="253"/>
    </row>
    <row r="32" spans="1:13" ht="12" customHeight="1">
      <c r="A32" s="253"/>
      <c r="B32" s="268"/>
      <c r="C32" s="272"/>
      <c r="D32" s="271"/>
      <c r="E32" s="271"/>
      <c r="F32" s="271"/>
      <c r="G32" s="271"/>
      <c r="H32" s="271"/>
      <c r="I32" s="271" t="s">
        <v>6</v>
      </c>
      <c r="J32" s="54"/>
      <c r="K32" s="280"/>
      <c r="L32" s="291"/>
      <c r="M32" s="253"/>
    </row>
    <row r="33" spans="1:47" s="243" customFormat="1" ht="4.5" customHeight="1">
      <c r="A33" s="253"/>
      <c r="B33" s="268"/>
      <c r="C33" s="265"/>
      <c r="D33" s="271"/>
      <c r="E33" s="271"/>
      <c r="F33" s="271"/>
      <c r="G33" s="271"/>
      <c r="H33" s="271"/>
      <c r="I33" s="271"/>
      <c r="J33" s="241"/>
      <c r="K33" s="296"/>
      <c r="L33" s="291"/>
      <c r="M33" s="253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</row>
    <row r="34" spans="1:13" ht="12" customHeight="1">
      <c r="A34" s="253"/>
      <c r="B34" s="268"/>
      <c r="C34" s="272"/>
      <c r="D34" s="271"/>
      <c r="E34" s="271"/>
      <c r="F34" s="271"/>
      <c r="G34" s="271"/>
      <c r="H34" s="271"/>
      <c r="I34" s="271" t="s">
        <v>7</v>
      </c>
      <c r="J34" s="54"/>
      <c r="K34" s="280"/>
      <c r="L34" s="291"/>
      <c r="M34" s="253"/>
    </row>
    <row r="35" spans="1:47" s="243" customFormat="1" ht="4.5" customHeight="1">
      <c r="A35" s="253"/>
      <c r="B35" s="268"/>
      <c r="C35" s="272"/>
      <c r="D35" s="271"/>
      <c r="E35" s="271"/>
      <c r="F35" s="271"/>
      <c r="G35" s="271"/>
      <c r="H35" s="271"/>
      <c r="I35" s="300"/>
      <c r="J35" s="241"/>
      <c r="K35" s="296"/>
      <c r="L35" s="291"/>
      <c r="M35" s="253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</row>
    <row r="36" spans="1:13" ht="12" customHeight="1">
      <c r="A36" s="253"/>
      <c r="B36" s="268"/>
      <c r="C36" s="273"/>
      <c r="D36" s="271"/>
      <c r="E36" s="271"/>
      <c r="F36" s="271"/>
      <c r="G36" s="271"/>
      <c r="H36" s="271"/>
      <c r="I36" s="271" t="s">
        <v>26</v>
      </c>
      <c r="J36" s="54"/>
      <c r="K36" s="280"/>
      <c r="L36" s="291"/>
      <c r="M36" s="253"/>
    </row>
    <row r="37" spans="1:47" s="243" customFormat="1" ht="4.5" customHeight="1">
      <c r="A37" s="253"/>
      <c r="B37" s="268"/>
      <c r="C37" s="265"/>
      <c r="D37" s="271"/>
      <c r="E37" s="271"/>
      <c r="F37" s="271"/>
      <c r="G37" s="271"/>
      <c r="H37" s="271"/>
      <c r="I37" s="279"/>
      <c r="J37" s="279"/>
      <c r="K37" s="296"/>
      <c r="L37" s="291"/>
      <c r="M37" s="253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</row>
    <row r="38" spans="1:47" s="243" customFormat="1" ht="12" customHeight="1">
      <c r="A38" s="253"/>
      <c r="B38" s="268"/>
      <c r="C38" s="265"/>
      <c r="D38" s="273"/>
      <c r="E38" s="264"/>
      <c r="F38" s="300"/>
      <c r="G38" s="264"/>
      <c r="H38" s="272"/>
      <c r="I38" s="279"/>
      <c r="J38" s="279"/>
      <c r="K38" s="296"/>
      <c r="L38" s="291"/>
      <c r="M38" s="253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</row>
    <row r="39" spans="1:47" s="245" customFormat="1" ht="12" customHeight="1">
      <c r="A39" s="253"/>
      <c r="B39" s="268"/>
      <c r="C39" s="274"/>
      <c r="D39" s="344" t="s">
        <v>8</v>
      </c>
      <c r="E39" s="344"/>
      <c r="F39" s="344"/>
      <c r="G39" s="344"/>
      <c r="H39" s="344"/>
      <c r="I39" s="344"/>
      <c r="J39" s="344"/>
      <c r="K39" s="293"/>
      <c r="L39" s="291"/>
      <c r="M39" s="253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</row>
    <row r="40" spans="1:13" ht="12" customHeight="1">
      <c r="A40" s="253"/>
      <c r="B40" s="268"/>
      <c r="C40" s="272"/>
      <c r="D40" s="263"/>
      <c r="E40" s="263"/>
      <c r="F40" s="264"/>
      <c r="G40" s="264"/>
      <c r="H40" s="265"/>
      <c r="I40" s="265"/>
      <c r="J40" s="265" t="s">
        <v>10</v>
      </c>
      <c r="K40" s="280"/>
      <c r="L40" s="291"/>
      <c r="M40" s="253"/>
    </row>
    <row r="41" spans="1:13" ht="12" customHeight="1">
      <c r="A41" s="253"/>
      <c r="B41" s="268"/>
      <c r="C41" s="275"/>
      <c r="D41" s="289"/>
      <c r="E41" s="343" t="s">
        <v>20</v>
      </c>
      <c r="F41" s="343"/>
      <c r="G41" s="343"/>
      <c r="H41" s="343"/>
      <c r="I41" s="275"/>
      <c r="J41" s="54"/>
      <c r="K41" s="289"/>
      <c r="L41" s="291"/>
      <c r="M41" s="253"/>
    </row>
    <row r="42" spans="1:13" s="247" customFormat="1" ht="1.5" customHeight="1">
      <c r="A42" s="253"/>
      <c r="B42" s="268"/>
      <c r="C42" s="272"/>
      <c r="D42" s="289"/>
      <c r="E42" s="343"/>
      <c r="F42" s="343"/>
      <c r="G42" s="343"/>
      <c r="H42" s="343"/>
      <c r="I42" s="289"/>
      <c r="J42" s="246"/>
      <c r="K42" s="272"/>
      <c r="L42" s="291"/>
      <c r="M42" s="253"/>
    </row>
    <row r="43" spans="1:13" s="247" customFormat="1" ht="12" customHeight="1">
      <c r="A43" s="253"/>
      <c r="B43" s="268"/>
      <c r="C43" s="272"/>
      <c r="D43" s="273"/>
      <c r="E43" s="343"/>
      <c r="F43" s="343"/>
      <c r="G43" s="343"/>
      <c r="H43" s="343"/>
      <c r="I43" s="272"/>
      <c r="J43" s="265" t="s">
        <v>9</v>
      </c>
      <c r="K43" s="280"/>
      <c r="L43" s="291"/>
      <c r="M43" s="253"/>
    </row>
    <row r="44" spans="1:13" s="247" customFormat="1" ht="12" customHeight="1">
      <c r="A44" s="253"/>
      <c r="B44" s="268"/>
      <c r="C44" s="272"/>
      <c r="D44" s="273"/>
      <c r="E44" s="343"/>
      <c r="F44" s="343"/>
      <c r="G44" s="343"/>
      <c r="H44" s="343"/>
      <c r="I44" s="272"/>
      <c r="J44" s="54"/>
      <c r="K44" s="280"/>
      <c r="L44" s="291"/>
      <c r="M44" s="253"/>
    </row>
    <row r="45" spans="1:13" ht="12" customHeight="1">
      <c r="A45" s="253"/>
      <c r="B45" s="268"/>
      <c r="C45" s="272"/>
      <c r="D45" s="280"/>
      <c r="E45" s="280"/>
      <c r="F45" s="294"/>
      <c r="G45" s="280"/>
      <c r="H45" s="290"/>
      <c r="I45" s="272"/>
      <c r="J45" s="290"/>
      <c r="K45" s="280"/>
      <c r="L45" s="291"/>
      <c r="M45" s="253"/>
    </row>
    <row r="46" spans="1:47" s="243" customFormat="1" ht="12" customHeight="1">
      <c r="A46" s="253"/>
      <c r="B46" s="268"/>
      <c r="C46" s="274"/>
      <c r="D46" s="344" t="s">
        <v>32</v>
      </c>
      <c r="E46" s="344"/>
      <c r="F46" s="344"/>
      <c r="G46" s="344"/>
      <c r="H46" s="344"/>
      <c r="I46" s="344"/>
      <c r="J46" s="344"/>
      <c r="K46" s="293"/>
      <c r="L46" s="291"/>
      <c r="M46" s="253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</row>
    <row r="47" spans="1:47" s="243" customFormat="1" ht="4.5" customHeight="1">
      <c r="A47" s="253"/>
      <c r="B47" s="268"/>
      <c r="C47" s="274"/>
      <c r="D47" s="270"/>
      <c r="E47" s="270"/>
      <c r="F47" s="270"/>
      <c r="G47" s="270"/>
      <c r="H47" s="270"/>
      <c r="I47" s="270"/>
      <c r="J47" s="270"/>
      <c r="K47" s="293"/>
      <c r="L47" s="291"/>
      <c r="M47" s="253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</row>
    <row r="48" spans="1:47" s="245" customFormat="1" ht="12" customHeight="1">
      <c r="A48" s="253"/>
      <c r="B48" s="268"/>
      <c r="C48" s="272"/>
      <c r="D48" s="345" t="s">
        <v>33</v>
      </c>
      <c r="E48" s="345"/>
      <c r="F48" s="345"/>
      <c r="G48" s="345"/>
      <c r="H48" s="345"/>
      <c r="I48" s="265"/>
      <c r="J48" s="265"/>
      <c r="K48" s="280"/>
      <c r="L48" s="291"/>
      <c r="M48" s="253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</row>
    <row r="49" spans="1:13" ht="12" customHeight="1">
      <c r="A49" s="253"/>
      <c r="B49" s="268"/>
      <c r="C49" s="275"/>
      <c r="D49" s="345"/>
      <c r="E49" s="345"/>
      <c r="F49" s="345"/>
      <c r="G49" s="345"/>
      <c r="H49" s="345"/>
      <c r="I49" s="289"/>
      <c r="J49" s="54"/>
      <c r="K49" s="289"/>
      <c r="L49" s="291"/>
      <c r="M49" s="253"/>
    </row>
    <row r="50" spans="1:47" s="249" customFormat="1" ht="12" customHeight="1">
      <c r="A50" s="253"/>
      <c r="B50" s="268"/>
      <c r="C50" s="272"/>
      <c r="D50" s="345"/>
      <c r="E50" s="345"/>
      <c r="F50" s="345"/>
      <c r="G50" s="345"/>
      <c r="H50" s="345"/>
      <c r="I50" s="272"/>
      <c r="J50" s="290"/>
      <c r="K50" s="280"/>
      <c r="L50" s="291"/>
      <c r="M50" s="253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</row>
    <row r="51" spans="1:47" s="243" customFormat="1" ht="12" customHeight="1">
      <c r="A51" s="253"/>
      <c r="B51" s="268"/>
      <c r="C51" s="272"/>
      <c r="D51" s="276"/>
      <c r="E51" s="277"/>
      <c r="F51" s="277"/>
      <c r="G51" s="264"/>
      <c r="H51" s="278"/>
      <c r="I51" s="279"/>
      <c r="J51" s="279"/>
      <c r="K51" s="280"/>
      <c r="L51" s="291"/>
      <c r="M51" s="253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</row>
    <row r="52" spans="1:47" s="243" customFormat="1" ht="12" customHeight="1">
      <c r="A52" s="253"/>
      <c r="B52" s="268"/>
      <c r="C52" s="342"/>
      <c r="D52" s="342"/>
      <c r="E52" s="342"/>
      <c r="F52" s="342"/>
      <c r="G52" s="342"/>
      <c r="H52" s="342"/>
      <c r="I52" s="342"/>
      <c r="J52" s="342"/>
      <c r="K52" s="342"/>
      <c r="L52" s="291"/>
      <c r="M52" s="253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</row>
    <row r="53" spans="1:13" ht="12" customHeight="1">
      <c r="A53" s="253"/>
      <c r="B53" s="268"/>
      <c r="C53" s="281" t="s">
        <v>30</v>
      </c>
      <c r="D53" s="277"/>
      <c r="E53" s="277"/>
      <c r="F53" s="264"/>
      <c r="G53" s="278"/>
      <c r="H53" s="279"/>
      <c r="I53" s="279"/>
      <c r="J53" s="280"/>
      <c r="K53" s="280"/>
      <c r="L53" s="291"/>
      <c r="M53" s="253"/>
    </row>
    <row r="54" spans="1:13" ht="19.5" customHeight="1">
      <c r="A54" s="253"/>
      <c r="B54" s="268"/>
      <c r="C54" s="342"/>
      <c r="D54" s="342"/>
      <c r="E54" s="342"/>
      <c r="F54" s="342"/>
      <c r="G54" s="342"/>
      <c r="H54" s="330"/>
      <c r="I54" s="331"/>
      <c r="J54" s="331"/>
      <c r="K54" s="332"/>
      <c r="L54" s="291"/>
      <c r="M54" s="253"/>
    </row>
    <row r="55" spans="1:13" ht="12" customHeight="1">
      <c r="A55" s="253"/>
      <c r="B55" s="282"/>
      <c r="C55" s="283" t="s">
        <v>31</v>
      </c>
      <c r="D55" s="284"/>
      <c r="E55" s="285"/>
      <c r="F55" s="285"/>
      <c r="G55" s="286"/>
      <c r="H55" s="283" t="s">
        <v>11</v>
      </c>
      <c r="I55" s="287"/>
      <c r="J55" s="287"/>
      <c r="K55" s="288"/>
      <c r="L55" s="292"/>
      <c r="M55" s="253"/>
    </row>
    <row r="56" spans="1:13" ht="12" customHeight="1">
      <c r="A56" s="253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</row>
    <row r="57" spans="1:13" ht="26.25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</row>
    <row r="58" spans="9:10" ht="12.75">
      <c r="I58" s="252"/>
      <c r="J58" s="252"/>
    </row>
    <row r="59" spans="9:10" ht="12.75">
      <c r="I59" s="252"/>
      <c r="J59" s="252"/>
    </row>
    <row r="60" spans="9:10" ht="12.75">
      <c r="I60" s="252"/>
      <c r="J60" s="252"/>
    </row>
    <row r="61" spans="9:10" ht="12.75">
      <c r="I61" s="252"/>
      <c r="J61" s="252"/>
    </row>
    <row r="62" spans="9:10" ht="12.75">
      <c r="I62" s="252"/>
      <c r="J62" s="252"/>
    </row>
    <row r="63" spans="9:10" ht="12.75">
      <c r="I63" s="252"/>
      <c r="J63" s="252"/>
    </row>
    <row r="64" spans="9:10" ht="12.75">
      <c r="I64" s="252"/>
      <c r="J64" s="252"/>
    </row>
    <row r="65" spans="9:10" ht="12.75">
      <c r="I65" s="252"/>
      <c r="J65" s="252"/>
    </row>
    <row r="66" spans="9:10" ht="12.75">
      <c r="I66" s="252"/>
      <c r="J66" s="252"/>
    </row>
    <row r="67" spans="9:10" ht="12.75">
      <c r="I67" s="252"/>
      <c r="J67" s="252"/>
    </row>
    <row r="68" spans="9:10" ht="12.75">
      <c r="I68" s="252"/>
      <c r="J68" s="252"/>
    </row>
    <row r="69" spans="9:10" ht="12.75">
      <c r="I69" s="252"/>
      <c r="J69" s="252"/>
    </row>
    <row r="70" spans="9:10" ht="12.75">
      <c r="I70" s="252"/>
      <c r="J70" s="252"/>
    </row>
    <row r="71" spans="9:10" ht="12.75">
      <c r="I71" s="252"/>
      <c r="J71" s="252"/>
    </row>
    <row r="72" spans="9:10" ht="12.75">
      <c r="I72" s="252"/>
      <c r="J72" s="252"/>
    </row>
    <row r="73" spans="9:10" ht="12.75">
      <c r="I73" s="252"/>
      <c r="J73" s="252"/>
    </row>
    <row r="74" spans="9:10" ht="12.75">
      <c r="I74" s="252"/>
      <c r="J74" s="252"/>
    </row>
    <row r="75" spans="9:10" ht="12.75">
      <c r="I75" s="252"/>
      <c r="J75" s="252"/>
    </row>
    <row r="76" spans="9:10" ht="12.75">
      <c r="I76" s="252"/>
      <c r="J76" s="252"/>
    </row>
    <row r="77" spans="9:10" ht="12.75">
      <c r="I77" s="252"/>
      <c r="J77" s="252"/>
    </row>
    <row r="78" spans="9:10" ht="12.75">
      <c r="I78" s="252"/>
      <c r="J78" s="252"/>
    </row>
    <row r="79" spans="9:10" ht="12.75">
      <c r="I79" s="252"/>
      <c r="J79" s="252"/>
    </row>
    <row r="80" spans="9:10" ht="12.75">
      <c r="I80" s="252"/>
      <c r="J80" s="252"/>
    </row>
    <row r="81" spans="9:10" ht="12.75">
      <c r="I81" s="252"/>
      <c r="J81" s="252"/>
    </row>
    <row r="82" spans="9:10" ht="12.75">
      <c r="I82" s="252"/>
      <c r="J82" s="252"/>
    </row>
    <row r="83" spans="9:10" ht="12.75">
      <c r="I83" s="252"/>
      <c r="J83" s="252"/>
    </row>
    <row r="84" spans="9:10" ht="12.75">
      <c r="I84" s="252"/>
      <c r="J84" s="252"/>
    </row>
    <row r="85" spans="9:10" ht="12.75">
      <c r="I85" s="252"/>
      <c r="J85" s="252"/>
    </row>
    <row r="86" spans="9:10" ht="12.75">
      <c r="I86" s="252"/>
      <c r="J86" s="252"/>
    </row>
    <row r="87" spans="9:10" ht="12.75">
      <c r="I87" s="252"/>
      <c r="J87" s="252"/>
    </row>
    <row r="88" spans="9:10" ht="12.75">
      <c r="I88" s="252"/>
      <c r="J88" s="252"/>
    </row>
    <row r="89" spans="9:10" ht="12.75">
      <c r="I89" s="252"/>
      <c r="J89" s="252"/>
    </row>
    <row r="90" spans="9:10" ht="12.75">
      <c r="I90" s="252"/>
      <c r="J90" s="252"/>
    </row>
    <row r="91" spans="9:10" ht="12.75">
      <c r="I91" s="252"/>
      <c r="J91" s="252"/>
    </row>
    <row r="92" spans="9:10" ht="12.75">
      <c r="I92" s="252"/>
      <c r="J92" s="252"/>
    </row>
    <row r="93" spans="9:10" ht="12.75">
      <c r="I93" s="252"/>
      <c r="J93" s="252"/>
    </row>
    <row r="94" spans="9:10" ht="12.75">
      <c r="I94" s="252"/>
      <c r="J94" s="252"/>
    </row>
    <row r="95" spans="9:10" ht="12.75">
      <c r="I95" s="252"/>
      <c r="J95" s="252"/>
    </row>
    <row r="96" spans="9:10" ht="12.75">
      <c r="I96" s="252"/>
      <c r="J96" s="252"/>
    </row>
    <row r="97" spans="1:106" s="237" customFormat="1" ht="12.75">
      <c r="A97" s="239"/>
      <c r="B97" s="239"/>
      <c r="D97" s="250"/>
      <c r="E97" s="250"/>
      <c r="H97" s="251"/>
      <c r="I97" s="252"/>
      <c r="J97" s="252"/>
      <c r="K97" s="251"/>
      <c r="L97" s="251"/>
      <c r="M97" s="251"/>
      <c r="AV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238"/>
      <c r="BL97" s="238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8"/>
      <c r="CL97" s="238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</row>
    <row r="98" spans="1:106" s="237" customFormat="1" ht="12.75">
      <c r="A98" s="239"/>
      <c r="B98" s="239"/>
      <c r="D98" s="250"/>
      <c r="E98" s="250"/>
      <c r="H98" s="251"/>
      <c r="I98" s="252"/>
      <c r="J98" s="252"/>
      <c r="K98" s="251"/>
      <c r="L98" s="251"/>
      <c r="M98" s="251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</row>
    <row r="99" spans="1:106" s="237" customFormat="1" ht="12.75">
      <c r="A99" s="239"/>
      <c r="B99" s="239"/>
      <c r="D99" s="250"/>
      <c r="E99" s="250"/>
      <c r="H99" s="251"/>
      <c r="I99" s="252"/>
      <c r="J99" s="252"/>
      <c r="K99" s="251"/>
      <c r="L99" s="251"/>
      <c r="M99" s="251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238"/>
      <c r="BH99" s="238"/>
      <c r="BI99" s="238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8"/>
      <c r="CL99" s="238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</row>
    <row r="100" spans="1:106" s="237" customFormat="1" ht="12.75">
      <c r="A100" s="239"/>
      <c r="B100" s="239"/>
      <c r="D100" s="250"/>
      <c r="E100" s="250"/>
      <c r="H100" s="251"/>
      <c r="I100" s="252"/>
      <c r="J100" s="252"/>
      <c r="K100" s="251"/>
      <c r="L100" s="251"/>
      <c r="M100" s="251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</row>
    <row r="101" spans="1:106" s="237" customFormat="1" ht="12.75">
      <c r="A101" s="239"/>
      <c r="B101" s="239"/>
      <c r="D101" s="250"/>
      <c r="E101" s="250"/>
      <c r="H101" s="251"/>
      <c r="I101" s="252"/>
      <c r="J101" s="252"/>
      <c r="K101" s="251"/>
      <c r="L101" s="251"/>
      <c r="M101" s="251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</row>
    <row r="102" spans="1:106" s="237" customFormat="1" ht="12.75">
      <c r="A102" s="239"/>
      <c r="B102" s="239"/>
      <c r="D102" s="250"/>
      <c r="E102" s="250"/>
      <c r="H102" s="251"/>
      <c r="I102" s="252"/>
      <c r="J102" s="252"/>
      <c r="K102" s="251"/>
      <c r="L102" s="251"/>
      <c r="M102" s="251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</row>
    <row r="103" spans="1:106" s="237" customFormat="1" ht="12.75">
      <c r="A103" s="239"/>
      <c r="B103" s="239"/>
      <c r="D103" s="250"/>
      <c r="E103" s="250"/>
      <c r="H103" s="251"/>
      <c r="I103" s="252"/>
      <c r="J103" s="252"/>
      <c r="K103" s="251"/>
      <c r="L103" s="251"/>
      <c r="M103" s="251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</row>
    <row r="104" spans="1:106" s="237" customFormat="1" ht="12.75">
      <c r="A104" s="239"/>
      <c r="B104" s="239"/>
      <c r="D104" s="250"/>
      <c r="E104" s="250"/>
      <c r="H104" s="251"/>
      <c r="I104" s="252"/>
      <c r="J104" s="252"/>
      <c r="K104" s="251"/>
      <c r="L104" s="251"/>
      <c r="M104" s="251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L104" s="238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</row>
    <row r="105" spans="1:106" s="237" customFormat="1" ht="12.75">
      <c r="A105" s="239"/>
      <c r="B105" s="239"/>
      <c r="D105" s="250"/>
      <c r="E105" s="250"/>
      <c r="H105" s="251"/>
      <c r="I105" s="252"/>
      <c r="J105" s="252"/>
      <c r="K105" s="251"/>
      <c r="L105" s="251"/>
      <c r="M105" s="251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</row>
    <row r="106" spans="1:106" s="237" customFormat="1" ht="12.75">
      <c r="A106" s="239"/>
      <c r="B106" s="239"/>
      <c r="D106" s="250"/>
      <c r="E106" s="250"/>
      <c r="H106" s="251"/>
      <c r="I106" s="252"/>
      <c r="J106" s="252"/>
      <c r="K106" s="251"/>
      <c r="L106" s="251"/>
      <c r="M106" s="251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238"/>
      <c r="CU106" s="238"/>
      <c r="CV106" s="238"/>
      <c r="CW106" s="238"/>
      <c r="CX106" s="238"/>
      <c r="CY106" s="238"/>
      <c r="CZ106" s="238"/>
      <c r="DA106" s="238"/>
      <c r="DB106" s="238"/>
    </row>
    <row r="107" spans="1:106" s="237" customFormat="1" ht="12.75">
      <c r="A107" s="239"/>
      <c r="B107" s="239"/>
      <c r="D107" s="250"/>
      <c r="E107" s="250"/>
      <c r="H107" s="251"/>
      <c r="I107" s="252"/>
      <c r="J107" s="252"/>
      <c r="K107" s="251"/>
      <c r="L107" s="251"/>
      <c r="M107" s="251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8"/>
      <c r="CO107" s="238"/>
      <c r="CP107" s="238"/>
      <c r="CQ107" s="238"/>
      <c r="CR107" s="238"/>
      <c r="CS107" s="238"/>
      <c r="CT107" s="238"/>
      <c r="CU107" s="238"/>
      <c r="CV107" s="238"/>
      <c r="CW107" s="238"/>
      <c r="CX107" s="238"/>
      <c r="CY107" s="238"/>
      <c r="CZ107" s="238"/>
      <c r="DA107" s="238"/>
      <c r="DB107" s="238"/>
    </row>
    <row r="108" spans="1:106" s="237" customFormat="1" ht="12.75">
      <c r="A108" s="239"/>
      <c r="B108" s="239"/>
      <c r="D108" s="250"/>
      <c r="E108" s="250"/>
      <c r="H108" s="251"/>
      <c r="I108" s="252"/>
      <c r="J108" s="252"/>
      <c r="K108" s="251"/>
      <c r="L108" s="251"/>
      <c r="M108" s="251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8"/>
      <c r="CJ108" s="238"/>
      <c r="CK108" s="238"/>
      <c r="CL108" s="238"/>
      <c r="CM108" s="238"/>
      <c r="CN108" s="238"/>
      <c r="CO108" s="238"/>
      <c r="CP108" s="238"/>
      <c r="CQ108" s="238"/>
      <c r="CR108" s="238"/>
      <c r="CS108" s="238"/>
      <c r="CT108" s="238"/>
      <c r="CU108" s="238"/>
      <c r="CV108" s="238"/>
      <c r="CW108" s="238"/>
      <c r="CX108" s="238"/>
      <c r="CY108" s="238"/>
      <c r="CZ108" s="238"/>
      <c r="DA108" s="238"/>
      <c r="DB108" s="238"/>
    </row>
    <row r="109" spans="1:106" s="237" customFormat="1" ht="12.75">
      <c r="A109" s="239"/>
      <c r="B109" s="239"/>
      <c r="D109" s="250"/>
      <c r="E109" s="250"/>
      <c r="H109" s="251"/>
      <c r="I109" s="252"/>
      <c r="J109" s="252"/>
      <c r="K109" s="251"/>
      <c r="L109" s="251"/>
      <c r="M109" s="251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8"/>
      <c r="CO109" s="238"/>
      <c r="CP109" s="238"/>
      <c r="CQ109" s="238"/>
      <c r="CR109" s="238"/>
      <c r="CS109" s="238"/>
      <c r="CT109" s="238"/>
      <c r="CU109" s="238"/>
      <c r="CV109" s="238"/>
      <c r="CW109" s="238"/>
      <c r="CX109" s="238"/>
      <c r="CY109" s="238"/>
      <c r="CZ109" s="238"/>
      <c r="DA109" s="238"/>
      <c r="DB109" s="238"/>
    </row>
    <row r="110" spans="1:106" s="237" customFormat="1" ht="12.75">
      <c r="A110" s="239"/>
      <c r="B110" s="239"/>
      <c r="D110" s="250"/>
      <c r="E110" s="250"/>
      <c r="H110" s="251"/>
      <c r="I110" s="252"/>
      <c r="J110" s="252"/>
      <c r="K110" s="251"/>
      <c r="L110" s="251"/>
      <c r="M110" s="251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8"/>
      <c r="CO110" s="238"/>
      <c r="CP110" s="238"/>
      <c r="CQ110" s="238"/>
      <c r="CR110" s="238"/>
      <c r="CS110" s="238"/>
      <c r="CT110" s="238"/>
      <c r="CU110" s="238"/>
      <c r="CV110" s="238"/>
      <c r="CW110" s="238"/>
      <c r="CX110" s="238"/>
      <c r="CY110" s="238"/>
      <c r="CZ110" s="238"/>
      <c r="DA110" s="238"/>
      <c r="DB110" s="238"/>
    </row>
    <row r="111" spans="1:106" s="237" customFormat="1" ht="12.75">
      <c r="A111" s="239"/>
      <c r="B111" s="239"/>
      <c r="D111" s="250"/>
      <c r="E111" s="250"/>
      <c r="H111" s="251"/>
      <c r="I111" s="252"/>
      <c r="J111" s="252"/>
      <c r="K111" s="251"/>
      <c r="L111" s="251"/>
      <c r="M111" s="251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38"/>
    </row>
    <row r="112" spans="1:106" s="237" customFormat="1" ht="12.75">
      <c r="A112" s="239"/>
      <c r="B112" s="239"/>
      <c r="D112" s="250"/>
      <c r="E112" s="250"/>
      <c r="H112" s="251"/>
      <c r="I112" s="252"/>
      <c r="J112" s="252"/>
      <c r="K112" s="251"/>
      <c r="L112" s="251"/>
      <c r="M112" s="251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8"/>
      <c r="CO112" s="238"/>
      <c r="CP112" s="238"/>
      <c r="CQ112" s="238"/>
      <c r="CR112" s="238"/>
      <c r="CS112" s="238"/>
      <c r="CT112" s="238"/>
      <c r="CU112" s="238"/>
      <c r="CV112" s="238"/>
      <c r="CW112" s="238"/>
      <c r="CX112" s="238"/>
      <c r="CY112" s="238"/>
      <c r="CZ112" s="238"/>
      <c r="DA112" s="238"/>
      <c r="DB112" s="238"/>
    </row>
    <row r="113" spans="1:106" s="237" customFormat="1" ht="12.75">
      <c r="A113" s="239"/>
      <c r="B113" s="239"/>
      <c r="D113" s="250"/>
      <c r="E113" s="250"/>
      <c r="H113" s="251"/>
      <c r="I113" s="252"/>
      <c r="J113" s="252"/>
      <c r="K113" s="251"/>
      <c r="L113" s="251"/>
      <c r="M113" s="251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M113" s="238"/>
      <c r="CN113" s="238"/>
      <c r="CO113" s="238"/>
      <c r="CP113" s="238"/>
      <c r="CQ113" s="238"/>
      <c r="CR113" s="238"/>
      <c r="CS113" s="238"/>
      <c r="CT113" s="238"/>
      <c r="CU113" s="238"/>
      <c r="CV113" s="238"/>
      <c r="CW113" s="238"/>
      <c r="CX113" s="238"/>
      <c r="CY113" s="238"/>
      <c r="CZ113" s="238"/>
      <c r="DA113" s="238"/>
      <c r="DB113" s="238"/>
    </row>
    <row r="114" spans="1:106" s="237" customFormat="1" ht="12.75">
      <c r="A114" s="239"/>
      <c r="B114" s="239"/>
      <c r="D114" s="250"/>
      <c r="E114" s="250"/>
      <c r="H114" s="251"/>
      <c r="I114" s="252"/>
      <c r="J114" s="252"/>
      <c r="K114" s="251"/>
      <c r="L114" s="251"/>
      <c r="M114" s="251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  <c r="CW114" s="238"/>
      <c r="CX114" s="238"/>
      <c r="CY114" s="238"/>
      <c r="CZ114" s="238"/>
      <c r="DA114" s="238"/>
      <c r="DB114" s="238"/>
    </row>
    <row r="115" spans="1:106" s="237" customFormat="1" ht="12.75">
      <c r="A115" s="239"/>
      <c r="B115" s="239"/>
      <c r="D115" s="250"/>
      <c r="E115" s="250"/>
      <c r="H115" s="251"/>
      <c r="I115" s="252"/>
      <c r="J115" s="252"/>
      <c r="K115" s="251"/>
      <c r="L115" s="251"/>
      <c r="M115" s="251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238"/>
      <c r="CL115" s="238"/>
      <c r="CM115" s="238"/>
      <c r="CN115" s="238"/>
      <c r="CO115" s="238"/>
      <c r="CP115" s="238"/>
      <c r="CQ115" s="238"/>
      <c r="CR115" s="238"/>
      <c r="CS115" s="238"/>
      <c r="CT115" s="238"/>
      <c r="CU115" s="238"/>
      <c r="CV115" s="238"/>
      <c r="CW115" s="238"/>
      <c r="CX115" s="238"/>
      <c r="CY115" s="238"/>
      <c r="CZ115" s="238"/>
      <c r="DA115" s="238"/>
      <c r="DB115" s="238"/>
    </row>
    <row r="116" spans="1:106" s="237" customFormat="1" ht="12.75">
      <c r="A116" s="239"/>
      <c r="B116" s="239"/>
      <c r="D116" s="250"/>
      <c r="E116" s="250"/>
      <c r="H116" s="251"/>
      <c r="I116" s="252"/>
      <c r="J116" s="252"/>
      <c r="K116" s="251"/>
      <c r="L116" s="251"/>
      <c r="M116" s="251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</row>
    <row r="117" spans="1:106" s="237" customFormat="1" ht="12.75">
      <c r="A117" s="239"/>
      <c r="B117" s="239"/>
      <c r="D117" s="250"/>
      <c r="E117" s="250"/>
      <c r="H117" s="251"/>
      <c r="I117" s="252"/>
      <c r="J117" s="252"/>
      <c r="K117" s="251"/>
      <c r="L117" s="251"/>
      <c r="M117" s="251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</row>
    <row r="118" spans="1:106" s="237" customFormat="1" ht="12.75">
      <c r="A118" s="239"/>
      <c r="B118" s="239"/>
      <c r="D118" s="250"/>
      <c r="E118" s="250"/>
      <c r="H118" s="251"/>
      <c r="I118" s="252"/>
      <c r="J118" s="252"/>
      <c r="K118" s="251"/>
      <c r="L118" s="251"/>
      <c r="M118" s="251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38"/>
      <c r="DB118" s="238"/>
    </row>
    <row r="119" spans="1:106" s="237" customFormat="1" ht="12.75">
      <c r="A119" s="239"/>
      <c r="B119" s="239"/>
      <c r="D119" s="250"/>
      <c r="E119" s="250"/>
      <c r="H119" s="251"/>
      <c r="I119" s="252"/>
      <c r="J119" s="252"/>
      <c r="K119" s="251"/>
      <c r="L119" s="251"/>
      <c r="M119" s="251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238"/>
      <c r="CH119" s="238"/>
      <c r="CI119" s="238"/>
      <c r="CJ119" s="238"/>
      <c r="CK119" s="238"/>
      <c r="CL119" s="238"/>
      <c r="CM119" s="238"/>
      <c r="CN119" s="238"/>
      <c r="CO119" s="238"/>
      <c r="CP119" s="238"/>
      <c r="CQ119" s="238"/>
      <c r="CR119" s="238"/>
      <c r="CS119" s="238"/>
      <c r="CT119" s="238"/>
      <c r="CU119" s="238"/>
      <c r="CV119" s="238"/>
      <c r="CW119" s="238"/>
      <c r="CX119" s="238"/>
      <c r="CY119" s="238"/>
      <c r="CZ119" s="238"/>
      <c r="DA119" s="238"/>
      <c r="DB119" s="238"/>
    </row>
    <row r="120" spans="1:106" s="237" customFormat="1" ht="12.75">
      <c r="A120" s="239"/>
      <c r="B120" s="239"/>
      <c r="D120" s="250"/>
      <c r="E120" s="250"/>
      <c r="H120" s="251"/>
      <c r="I120" s="252"/>
      <c r="J120" s="252"/>
      <c r="K120" s="251"/>
      <c r="L120" s="251"/>
      <c r="M120" s="251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238"/>
      <c r="CB120" s="238"/>
      <c r="CC120" s="238"/>
      <c r="CD120" s="238"/>
      <c r="CE120" s="238"/>
      <c r="CF120" s="238"/>
      <c r="CG120" s="238"/>
      <c r="CH120" s="238"/>
      <c r="CI120" s="238"/>
      <c r="CJ120" s="238"/>
      <c r="CK120" s="238"/>
      <c r="CL120" s="238"/>
      <c r="CM120" s="238"/>
      <c r="CN120" s="238"/>
      <c r="CO120" s="238"/>
      <c r="CP120" s="238"/>
      <c r="CQ120" s="238"/>
      <c r="CR120" s="238"/>
      <c r="CS120" s="238"/>
      <c r="CT120" s="238"/>
      <c r="CU120" s="238"/>
      <c r="CV120" s="238"/>
      <c r="CW120" s="238"/>
      <c r="CX120" s="238"/>
      <c r="CY120" s="238"/>
      <c r="CZ120" s="238"/>
      <c r="DA120" s="238"/>
      <c r="DB120" s="238"/>
    </row>
    <row r="121" spans="1:106" s="237" customFormat="1" ht="12.75">
      <c r="A121" s="239"/>
      <c r="B121" s="239"/>
      <c r="D121" s="250"/>
      <c r="E121" s="250"/>
      <c r="H121" s="251"/>
      <c r="I121" s="252"/>
      <c r="J121" s="252"/>
      <c r="K121" s="251"/>
      <c r="L121" s="251"/>
      <c r="M121" s="251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238"/>
      <c r="CL121" s="238"/>
      <c r="CM121" s="238"/>
      <c r="CN121" s="238"/>
      <c r="CO121" s="238"/>
      <c r="CP121" s="238"/>
      <c r="CQ121" s="238"/>
      <c r="CR121" s="238"/>
      <c r="CS121" s="238"/>
      <c r="CT121" s="238"/>
      <c r="CU121" s="238"/>
      <c r="CV121" s="238"/>
      <c r="CW121" s="238"/>
      <c r="CX121" s="238"/>
      <c r="CY121" s="238"/>
      <c r="CZ121" s="238"/>
      <c r="DA121" s="238"/>
      <c r="DB121" s="238"/>
    </row>
    <row r="122" spans="1:106" s="237" customFormat="1" ht="12.75">
      <c r="A122" s="239"/>
      <c r="B122" s="239"/>
      <c r="D122" s="250"/>
      <c r="E122" s="250"/>
      <c r="H122" s="251"/>
      <c r="I122" s="252"/>
      <c r="J122" s="252"/>
      <c r="K122" s="251"/>
      <c r="L122" s="251"/>
      <c r="M122" s="251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</row>
    <row r="123" spans="1:106" s="237" customFormat="1" ht="12.75">
      <c r="A123" s="239"/>
      <c r="B123" s="239"/>
      <c r="D123" s="250"/>
      <c r="E123" s="250"/>
      <c r="H123" s="251"/>
      <c r="I123" s="252"/>
      <c r="J123" s="252"/>
      <c r="K123" s="251"/>
      <c r="L123" s="251"/>
      <c r="M123" s="251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38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CV123" s="238"/>
      <c r="CW123" s="238"/>
      <c r="CX123" s="238"/>
      <c r="CY123" s="238"/>
      <c r="CZ123" s="238"/>
      <c r="DA123" s="238"/>
      <c r="DB123" s="238"/>
    </row>
    <row r="124" spans="1:106" s="237" customFormat="1" ht="12.75">
      <c r="A124" s="239"/>
      <c r="B124" s="239"/>
      <c r="D124" s="250"/>
      <c r="E124" s="250"/>
      <c r="H124" s="251"/>
      <c r="I124" s="252"/>
      <c r="J124" s="252"/>
      <c r="K124" s="251"/>
      <c r="L124" s="251"/>
      <c r="M124" s="251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CV124" s="238"/>
      <c r="CW124" s="238"/>
      <c r="CX124" s="238"/>
      <c r="CY124" s="238"/>
      <c r="CZ124" s="238"/>
      <c r="DA124" s="238"/>
      <c r="DB124" s="238"/>
    </row>
    <row r="125" spans="1:106" s="237" customFormat="1" ht="12.75">
      <c r="A125" s="239"/>
      <c r="B125" s="239"/>
      <c r="D125" s="250"/>
      <c r="E125" s="250"/>
      <c r="H125" s="251"/>
      <c r="I125" s="252"/>
      <c r="J125" s="252"/>
      <c r="K125" s="251"/>
      <c r="L125" s="251"/>
      <c r="M125" s="251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CV125" s="238"/>
      <c r="CW125" s="238"/>
      <c r="CX125" s="238"/>
      <c r="CY125" s="238"/>
      <c r="CZ125" s="238"/>
      <c r="DA125" s="238"/>
      <c r="DB125" s="238"/>
    </row>
    <row r="126" spans="1:106" s="237" customFormat="1" ht="12.75">
      <c r="A126" s="239"/>
      <c r="B126" s="239"/>
      <c r="D126" s="250"/>
      <c r="E126" s="250"/>
      <c r="H126" s="251"/>
      <c r="I126" s="252"/>
      <c r="J126" s="252"/>
      <c r="K126" s="251"/>
      <c r="L126" s="251"/>
      <c r="M126" s="251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  <c r="CC126" s="238"/>
      <c r="CD126" s="238"/>
      <c r="CE126" s="238"/>
      <c r="CF126" s="238"/>
      <c r="CG126" s="238"/>
      <c r="CH126" s="238"/>
      <c r="CI126" s="238"/>
      <c r="CJ126" s="238"/>
      <c r="CK126" s="238"/>
      <c r="CL126" s="238"/>
      <c r="CM126" s="238"/>
      <c r="CN126" s="238"/>
      <c r="CO126" s="238"/>
      <c r="CP126" s="238"/>
      <c r="CQ126" s="238"/>
      <c r="CR126" s="238"/>
      <c r="CS126" s="238"/>
      <c r="CT126" s="238"/>
      <c r="CU126" s="238"/>
      <c r="CV126" s="238"/>
      <c r="CW126" s="238"/>
      <c r="CX126" s="238"/>
      <c r="CY126" s="238"/>
      <c r="CZ126" s="238"/>
      <c r="DA126" s="238"/>
      <c r="DB126" s="238"/>
    </row>
    <row r="127" spans="1:106" s="237" customFormat="1" ht="12.75">
      <c r="A127" s="239"/>
      <c r="B127" s="239"/>
      <c r="D127" s="250"/>
      <c r="E127" s="250"/>
      <c r="H127" s="251"/>
      <c r="I127" s="252"/>
      <c r="J127" s="252"/>
      <c r="K127" s="251"/>
      <c r="L127" s="251"/>
      <c r="M127" s="251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238"/>
      <c r="CB127" s="238"/>
      <c r="CC127" s="238"/>
      <c r="CD127" s="238"/>
      <c r="CE127" s="238"/>
      <c r="CF127" s="238"/>
      <c r="CG127" s="238"/>
      <c r="CH127" s="238"/>
      <c r="CI127" s="238"/>
      <c r="CJ127" s="238"/>
      <c r="CK127" s="238"/>
      <c r="CL127" s="238"/>
      <c r="CM127" s="238"/>
      <c r="CN127" s="238"/>
      <c r="CO127" s="238"/>
      <c r="CP127" s="238"/>
      <c r="CQ127" s="238"/>
      <c r="CR127" s="238"/>
      <c r="CS127" s="238"/>
      <c r="CT127" s="238"/>
      <c r="CU127" s="238"/>
      <c r="CV127" s="238"/>
      <c r="CW127" s="238"/>
      <c r="CX127" s="238"/>
      <c r="CY127" s="238"/>
      <c r="CZ127" s="238"/>
      <c r="DA127" s="238"/>
      <c r="DB127" s="238"/>
    </row>
    <row r="128" spans="1:106" s="237" customFormat="1" ht="12.75">
      <c r="A128" s="239"/>
      <c r="B128" s="239"/>
      <c r="D128" s="250"/>
      <c r="E128" s="250"/>
      <c r="H128" s="251"/>
      <c r="I128" s="252"/>
      <c r="J128" s="252"/>
      <c r="K128" s="251"/>
      <c r="L128" s="251"/>
      <c r="M128" s="251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</row>
    <row r="129" spans="1:106" s="237" customFormat="1" ht="12.75">
      <c r="A129" s="239"/>
      <c r="B129" s="239"/>
      <c r="D129" s="250"/>
      <c r="E129" s="250"/>
      <c r="H129" s="251"/>
      <c r="I129" s="252"/>
      <c r="J129" s="252"/>
      <c r="K129" s="251"/>
      <c r="L129" s="251"/>
      <c r="M129" s="251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  <c r="CW129" s="238"/>
      <c r="CX129" s="238"/>
      <c r="CY129" s="238"/>
      <c r="CZ129" s="238"/>
      <c r="DA129" s="238"/>
      <c r="DB129" s="238"/>
    </row>
    <row r="130" spans="1:106" s="237" customFormat="1" ht="12.75">
      <c r="A130" s="239"/>
      <c r="B130" s="239"/>
      <c r="D130" s="250"/>
      <c r="E130" s="250"/>
      <c r="H130" s="251"/>
      <c r="I130" s="252"/>
      <c r="J130" s="252"/>
      <c r="K130" s="251"/>
      <c r="L130" s="251"/>
      <c r="M130" s="251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  <c r="CC130" s="238"/>
      <c r="CD130" s="238"/>
      <c r="CE130" s="238"/>
      <c r="CF130" s="238"/>
      <c r="CG130" s="238"/>
      <c r="CH130" s="238"/>
      <c r="CI130" s="238"/>
      <c r="CJ130" s="238"/>
      <c r="CK130" s="238"/>
      <c r="CL130" s="238"/>
      <c r="CM130" s="238"/>
      <c r="CN130" s="238"/>
      <c r="CO130" s="238"/>
      <c r="CP130" s="238"/>
      <c r="CQ130" s="238"/>
      <c r="CR130" s="238"/>
      <c r="CS130" s="238"/>
      <c r="CT130" s="238"/>
      <c r="CU130" s="238"/>
      <c r="CV130" s="238"/>
      <c r="CW130" s="238"/>
      <c r="CX130" s="238"/>
      <c r="CY130" s="238"/>
      <c r="CZ130" s="238"/>
      <c r="DA130" s="238"/>
      <c r="DB130" s="238"/>
    </row>
    <row r="131" spans="1:106" s="237" customFormat="1" ht="12.75">
      <c r="A131" s="239"/>
      <c r="B131" s="239"/>
      <c r="D131" s="250"/>
      <c r="E131" s="250"/>
      <c r="H131" s="251"/>
      <c r="I131" s="252"/>
      <c r="J131" s="252"/>
      <c r="K131" s="251"/>
      <c r="L131" s="251"/>
      <c r="M131" s="251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  <c r="CW131" s="238"/>
      <c r="CX131" s="238"/>
      <c r="CY131" s="238"/>
      <c r="CZ131" s="238"/>
      <c r="DA131" s="238"/>
      <c r="DB131" s="238"/>
    </row>
    <row r="132" spans="1:106" s="237" customFormat="1" ht="12.75">
      <c r="A132" s="239"/>
      <c r="B132" s="239"/>
      <c r="D132" s="250"/>
      <c r="E132" s="250"/>
      <c r="H132" s="251"/>
      <c r="I132" s="252"/>
      <c r="J132" s="252"/>
      <c r="K132" s="251"/>
      <c r="L132" s="251"/>
      <c r="M132" s="251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8"/>
      <c r="CB132" s="238"/>
      <c r="CC132" s="238"/>
      <c r="CD132" s="238"/>
      <c r="CE132" s="238"/>
      <c r="CF132" s="238"/>
      <c r="CG132" s="238"/>
      <c r="CH132" s="238"/>
      <c r="CI132" s="238"/>
      <c r="CJ132" s="238"/>
      <c r="CK132" s="238"/>
      <c r="CL132" s="238"/>
      <c r="CM132" s="238"/>
      <c r="CN132" s="238"/>
      <c r="CO132" s="238"/>
      <c r="CP132" s="238"/>
      <c r="CQ132" s="238"/>
      <c r="CR132" s="238"/>
      <c r="CS132" s="238"/>
      <c r="CT132" s="238"/>
      <c r="CU132" s="238"/>
      <c r="CV132" s="238"/>
      <c r="CW132" s="238"/>
      <c r="CX132" s="238"/>
      <c r="CY132" s="238"/>
      <c r="CZ132" s="238"/>
      <c r="DA132" s="238"/>
      <c r="DB132" s="238"/>
    </row>
    <row r="133" spans="1:106" s="237" customFormat="1" ht="12.75">
      <c r="A133" s="239"/>
      <c r="B133" s="239"/>
      <c r="D133" s="250"/>
      <c r="E133" s="250"/>
      <c r="H133" s="251"/>
      <c r="I133" s="252"/>
      <c r="J133" s="252"/>
      <c r="K133" s="251"/>
      <c r="L133" s="251"/>
      <c r="M133" s="251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8"/>
      <c r="CB133" s="238"/>
      <c r="CC133" s="238"/>
      <c r="CD133" s="238"/>
      <c r="CE133" s="238"/>
      <c r="CF133" s="238"/>
      <c r="CG133" s="238"/>
      <c r="CH133" s="238"/>
      <c r="CI133" s="238"/>
      <c r="CJ133" s="238"/>
      <c r="CK133" s="238"/>
      <c r="CL133" s="238"/>
      <c r="CM133" s="238"/>
      <c r="CN133" s="238"/>
      <c r="CO133" s="238"/>
      <c r="CP133" s="238"/>
      <c r="CQ133" s="238"/>
      <c r="CR133" s="238"/>
      <c r="CS133" s="238"/>
      <c r="CT133" s="238"/>
      <c r="CU133" s="238"/>
      <c r="CV133" s="238"/>
      <c r="CW133" s="238"/>
      <c r="CX133" s="238"/>
      <c r="CY133" s="238"/>
      <c r="CZ133" s="238"/>
      <c r="DA133" s="238"/>
      <c r="DB133" s="238"/>
    </row>
    <row r="134" spans="1:106" s="237" customFormat="1" ht="12.75">
      <c r="A134" s="239"/>
      <c r="B134" s="239"/>
      <c r="D134" s="250"/>
      <c r="E134" s="250"/>
      <c r="H134" s="251"/>
      <c r="I134" s="252"/>
      <c r="J134" s="252"/>
      <c r="K134" s="251"/>
      <c r="L134" s="251"/>
      <c r="M134" s="251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  <c r="CW134" s="238"/>
      <c r="CX134" s="238"/>
      <c r="CY134" s="238"/>
      <c r="CZ134" s="238"/>
      <c r="DA134" s="238"/>
      <c r="DB134" s="238"/>
    </row>
    <row r="135" spans="1:106" s="237" customFormat="1" ht="12.75">
      <c r="A135" s="239"/>
      <c r="B135" s="239"/>
      <c r="D135" s="250"/>
      <c r="E135" s="250"/>
      <c r="H135" s="251"/>
      <c r="I135" s="252"/>
      <c r="J135" s="252"/>
      <c r="K135" s="251"/>
      <c r="L135" s="251"/>
      <c r="M135" s="251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238"/>
      <c r="CB135" s="238"/>
      <c r="CC135" s="238"/>
      <c r="CD135" s="238"/>
      <c r="CE135" s="238"/>
      <c r="CF135" s="238"/>
      <c r="CG135" s="238"/>
      <c r="CH135" s="238"/>
      <c r="CI135" s="238"/>
      <c r="CJ135" s="238"/>
      <c r="CK135" s="238"/>
      <c r="CL135" s="238"/>
      <c r="CM135" s="238"/>
      <c r="CN135" s="238"/>
      <c r="CO135" s="238"/>
      <c r="CP135" s="238"/>
      <c r="CQ135" s="238"/>
      <c r="CR135" s="238"/>
      <c r="CS135" s="238"/>
      <c r="CT135" s="238"/>
      <c r="CU135" s="238"/>
      <c r="CV135" s="238"/>
      <c r="CW135" s="238"/>
      <c r="CX135" s="238"/>
      <c r="CY135" s="238"/>
      <c r="CZ135" s="238"/>
      <c r="DA135" s="238"/>
      <c r="DB135" s="238"/>
    </row>
    <row r="136" spans="1:106" s="237" customFormat="1" ht="12.75">
      <c r="A136" s="239"/>
      <c r="B136" s="239"/>
      <c r="D136" s="250"/>
      <c r="E136" s="250"/>
      <c r="H136" s="251"/>
      <c r="I136" s="252"/>
      <c r="J136" s="252"/>
      <c r="K136" s="251"/>
      <c r="L136" s="251"/>
      <c r="M136" s="251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38"/>
      <c r="CK136" s="238"/>
      <c r="CL136" s="238"/>
      <c r="CM136" s="238"/>
      <c r="CN136" s="238"/>
      <c r="CO136" s="238"/>
      <c r="CP136" s="238"/>
      <c r="CQ136" s="238"/>
      <c r="CR136" s="238"/>
      <c r="CS136" s="238"/>
      <c r="CT136" s="238"/>
      <c r="CU136" s="238"/>
      <c r="CV136" s="238"/>
      <c r="CW136" s="238"/>
      <c r="CX136" s="238"/>
      <c r="CY136" s="238"/>
      <c r="CZ136" s="238"/>
      <c r="DA136" s="238"/>
      <c r="DB136" s="238"/>
    </row>
    <row r="137" spans="1:106" s="237" customFormat="1" ht="12.75">
      <c r="A137" s="239"/>
      <c r="B137" s="239"/>
      <c r="D137" s="250"/>
      <c r="E137" s="250"/>
      <c r="H137" s="251"/>
      <c r="I137" s="252"/>
      <c r="J137" s="252"/>
      <c r="K137" s="251"/>
      <c r="L137" s="251"/>
      <c r="M137" s="251"/>
      <c r="AV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  <c r="BF137" s="238"/>
      <c r="BG137" s="238"/>
      <c r="BH137" s="238"/>
      <c r="BI137" s="238"/>
      <c r="BJ137" s="238"/>
      <c r="BK137" s="238"/>
      <c r="BL137" s="238"/>
      <c r="BM137" s="238"/>
      <c r="BN137" s="238"/>
      <c r="BO137" s="238"/>
      <c r="BP137" s="238"/>
      <c r="BQ137" s="238"/>
      <c r="BR137" s="238"/>
      <c r="BS137" s="238"/>
      <c r="BT137" s="238"/>
      <c r="BU137" s="238"/>
      <c r="BV137" s="238"/>
      <c r="BW137" s="238"/>
      <c r="BX137" s="238"/>
      <c r="BY137" s="238"/>
      <c r="BZ137" s="238"/>
      <c r="CA137" s="238"/>
      <c r="CB137" s="238"/>
      <c r="CC137" s="238"/>
      <c r="CD137" s="238"/>
      <c r="CE137" s="238"/>
      <c r="CF137" s="238"/>
      <c r="CG137" s="238"/>
      <c r="CH137" s="238"/>
      <c r="CI137" s="238"/>
      <c r="CJ137" s="238"/>
      <c r="CK137" s="238"/>
      <c r="CL137" s="238"/>
      <c r="CM137" s="238"/>
      <c r="CN137" s="238"/>
      <c r="CO137" s="238"/>
      <c r="CP137" s="238"/>
      <c r="CQ137" s="238"/>
      <c r="CR137" s="238"/>
      <c r="CS137" s="238"/>
      <c r="CT137" s="238"/>
      <c r="CU137" s="238"/>
      <c r="CV137" s="238"/>
      <c r="CW137" s="238"/>
      <c r="CX137" s="238"/>
      <c r="CY137" s="238"/>
      <c r="CZ137" s="238"/>
      <c r="DA137" s="238"/>
      <c r="DB137" s="238"/>
    </row>
    <row r="138" spans="1:106" s="237" customFormat="1" ht="12.75">
      <c r="A138" s="239"/>
      <c r="B138" s="239"/>
      <c r="D138" s="250"/>
      <c r="E138" s="250"/>
      <c r="H138" s="251"/>
      <c r="I138" s="252"/>
      <c r="J138" s="252"/>
      <c r="K138" s="251"/>
      <c r="L138" s="251"/>
      <c r="M138" s="251"/>
      <c r="AV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  <c r="BX138" s="238"/>
      <c r="BY138" s="238"/>
      <c r="BZ138" s="238"/>
      <c r="CA138" s="238"/>
      <c r="CB138" s="238"/>
      <c r="CC138" s="238"/>
      <c r="CD138" s="238"/>
      <c r="CE138" s="238"/>
      <c r="CF138" s="238"/>
      <c r="CG138" s="238"/>
      <c r="CH138" s="238"/>
      <c r="CI138" s="238"/>
      <c r="CJ138" s="238"/>
      <c r="CK138" s="238"/>
      <c r="CL138" s="238"/>
      <c r="CM138" s="238"/>
      <c r="CN138" s="238"/>
      <c r="CO138" s="238"/>
      <c r="CP138" s="238"/>
      <c r="CQ138" s="238"/>
      <c r="CR138" s="238"/>
      <c r="CS138" s="238"/>
      <c r="CT138" s="238"/>
      <c r="CU138" s="238"/>
      <c r="CV138" s="238"/>
      <c r="CW138" s="238"/>
      <c r="CX138" s="238"/>
      <c r="CY138" s="238"/>
      <c r="CZ138" s="238"/>
      <c r="DA138" s="238"/>
      <c r="DB138" s="238"/>
    </row>
    <row r="139" spans="1:106" s="237" customFormat="1" ht="12.75">
      <c r="A139" s="239"/>
      <c r="B139" s="239"/>
      <c r="D139" s="250"/>
      <c r="E139" s="250"/>
      <c r="H139" s="251"/>
      <c r="I139" s="252"/>
      <c r="J139" s="252"/>
      <c r="K139" s="251"/>
      <c r="L139" s="251"/>
      <c r="M139" s="251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38"/>
      <c r="CO139" s="238"/>
      <c r="CP139" s="238"/>
      <c r="CQ139" s="238"/>
      <c r="CR139" s="238"/>
      <c r="CS139" s="238"/>
      <c r="CT139" s="238"/>
      <c r="CU139" s="238"/>
      <c r="CV139" s="238"/>
      <c r="CW139" s="238"/>
      <c r="CX139" s="238"/>
      <c r="CY139" s="238"/>
      <c r="CZ139" s="238"/>
      <c r="DA139" s="238"/>
      <c r="DB139" s="238"/>
    </row>
    <row r="140" spans="1:106" s="237" customFormat="1" ht="12.75">
      <c r="A140" s="239"/>
      <c r="B140" s="239"/>
      <c r="D140" s="250"/>
      <c r="E140" s="250"/>
      <c r="H140" s="251"/>
      <c r="I140" s="252"/>
      <c r="J140" s="252"/>
      <c r="K140" s="251"/>
      <c r="L140" s="251"/>
      <c r="M140" s="251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238"/>
      <c r="CE140" s="238"/>
      <c r="CF140" s="238"/>
      <c r="CG140" s="238"/>
      <c r="CH140" s="238"/>
      <c r="CI140" s="238"/>
      <c r="CJ140" s="238"/>
      <c r="CK140" s="238"/>
      <c r="CL140" s="238"/>
      <c r="CM140" s="238"/>
      <c r="CN140" s="238"/>
      <c r="CO140" s="238"/>
      <c r="CP140" s="238"/>
      <c r="CQ140" s="238"/>
      <c r="CR140" s="238"/>
      <c r="CS140" s="238"/>
      <c r="CT140" s="238"/>
      <c r="CU140" s="238"/>
      <c r="CV140" s="238"/>
      <c r="CW140" s="238"/>
      <c r="CX140" s="238"/>
      <c r="CY140" s="238"/>
      <c r="CZ140" s="238"/>
      <c r="DA140" s="238"/>
      <c r="DB140" s="238"/>
    </row>
    <row r="141" spans="1:106" s="237" customFormat="1" ht="12.75">
      <c r="A141" s="239"/>
      <c r="B141" s="239"/>
      <c r="D141" s="250"/>
      <c r="E141" s="250"/>
      <c r="H141" s="251"/>
      <c r="I141" s="252"/>
      <c r="J141" s="252"/>
      <c r="K141" s="251"/>
      <c r="L141" s="251"/>
      <c r="M141" s="251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/>
      <c r="CP141" s="238"/>
      <c r="CQ141" s="238"/>
      <c r="CR141" s="238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</row>
    <row r="142" spans="1:106" s="237" customFormat="1" ht="12.75">
      <c r="A142" s="239"/>
      <c r="B142" s="239"/>
      <c r="D142" s="250"/>
      <c r="E142" s="250"/>
      <c r="H142" s="251"/>
      <c r="I142" s="252"/>
      <c r="J142" s="252"/>
      <c r="K142" s="251"/>
      <c r="L142" s="251"/>
      <c r="M142" s="251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238"/>
      <c r="CL142" s="238"/>
      <c r="CM142" s="238"/>
      <c r="CN142" s="238"/>
      <c r="CO142" s="238"/>
      <c r="CP142" s="238"/>
      <c r="CQ142" s="238"/>
      <c r="CR142" s="238"/>
      <c r="CS142" s="238"/>
      <c r="CT142" s="238"/>
      <c r="CU142" s="238"/>
      <c r="CV142" s="238"/>
      <c r="CW142" s="238"/>
      <c r="CX142" s="238"/>
      <c r="CY142" s="238"/>
      <c r="CZ142" s="238"/>
      <c r="DA142" s="238"/>
      <c r="DB142" s="238"/>
    </row>
    <row r="143" spans="1:106" s="237" customFormat="1" ht="12.75">
      <c r="A143" s="239"/>
      <c r="B143" s="239"/>
      <c r="D143" s="250"/>
      <c r="E143" s="250"/>
      <c r="H143" s="251"/>
      <c r="I143" s="252"/>
      <c r="J143" s="252"/>
      <c r="K143" s="251"/>
      <c r="L143" s="251"/>
      <c r="M143" s="251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38"/>
      <c r="BI143" s="238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238"/>
      <c r="BY143" s="238"/>
      <c r="BZ143" s="238"/>
      <c r="CA143" s="238"/>
      <c r="CB143" s="238"/>
      <c r="CC143" s="238"/>
      <c r="CD143" s="238"/>
      <c r="CE143" s="238"/>
      <c r="CF143" s="238"/>
      <c r="CG143" s="238"/>
      <c r="CH143" s="238"/>
      <c r="CI143" s="238"/>
      <c r="CJ143" s="238"/>
      <c r="CK143" s="238"/>
      <c r="CL143" s="238"/>
      <c r="CM143" s="238"/>
      <c r="CN143" s="238"/>
      <c r="CO143" s="238"/>
      <c r="CP143" s="238"/>
      <c r="CQ143" s="238"/>
      <c r="CR143" s="238"/>
      <c r="CS143" s="238"/>
      <c r="CT143" s="238"/>
      <c r="CU143" s="238"/>
      <c r="CV143" s="238"/>
      <c r="CW143" s="238"/>
      <c r="CX143" s="238"/>
      <c r="CY143" s="238"/>
      <c r="CZ143" s="238"/>
      <c r="DA143" s="238"/>
      <c r="DB143" s="238"/>
    </row>
    <row r="144" spans="1:106" s="237" customFormat="1" ht="12.75">
      <c r="A144" s="239"/>
      <c r="B144" s="239"/>
      <c r="D144" s="250"/>
      <c r="E144" s="250"/>
      <c r="H144" s="251"/>
      <c r="I144" s="252"/>
      <c r="J144" s="252"/>
      <c r="K144" s="251"/>
      <c r="L144" s="251"/>
      <c r="M144" s="251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238"/>
      <c r="BH144" s="238"/>
      <c r="BI144" s="238"/>
      <c r="BJ144" s="238"/>
      <c r="BK144" s="238"/>
      <c r="BL144" s="238"/>
      <c r="BM144" s="238"/>
      <c r="BN144" s="238"/>
      <c r="BO144" s="238"/>
      <c r="BP144" s="238"/>
      <c r="BQ144" s="238"/>
      <c r="BR144" s="238"/>
      <c r="BS144" s="238"/>
      <c r="BT144" s="238"/>
      <c r="BU144" s="238"/>
      <c r="BV144" s="238"/>
      <c r="BW144" s="238"/>
      <c r="BX144" s="238"/>
      <c r="BY144" s="238"/>
      <c r="BZ144" s="238"/>
      <c r="CA144" s="238"/>
      <c r="CB144" s="238"/>
      <c r="CC144" s="238"/>
      <c r="CD144" s="238"/>
      <c r="CE144" s="238"/>
      <c r="CF144" s="238"/>
      <c r="CG144" s="238"/>
      <c r="CH144" s="238"/>
      <c r="CI144" s="238"/>
      <c r="CJ144" s="238"/>
      <c r="CK144" s="238"/>
      <c r="CL144" s="238"/>
      <c r="CM144" s="238"/>
      <c r="CN144" s="238"/>
      <c r="CO144" s="238"/>
      <c r="CP144" s="238"/>
      <c r="CQ144" s="238"/>
      <c r="CR144" s="238"/>
      <c r="CS144" s="238"/>
      <c r="CT144" s="238"/>
      <c r="CU144" s="238"/>
      <c r="CV144" s="238"/>
      <c r="CW144" s="238"/>
      <c r="CX144" s="238"/>
      <c r="CY144" s="238"/>
      <c r="CZ144" s="238"/>
      <c r="DA144" s="238"/>
      <c r="DB144" s="238"/>
    </row>
    <row r="145" spans="1:106" s="237" customFormat="1" ht="12.75">
      <c r="A145" s="239"/>
      <c r="B145" s="239"/>
      <c r="D145" s="250"/>
      <c r="E145" s="250"/>
      <c r="H145" s="251"/>
      <c r="I145" s="252"/>
      <c r="J145" s="252"/>
      <c r="K145" s="251"/>
      <c r="L145" s="251"/>
      <c r="M145" s="251"/>
      <c r="AV145" s="238"/>
      <c r="AW145" s="238"/>
      <c r="AX145" s="238"/>
      <c r="AY145" s="238"/>
      <c r="AZ145" s="238"/>
      <c r="BA145" s="238"/>
      <c r="BB145" s="238"/>
      <c r="BC145" s="238"/>
      <c r="BD145" s="238"/>
      <c r="BE145" s="238"/>
      <c r="BF145" s="238"/>
      <c r="BG145" s="238"/>
      <c r="BH145" s="238"/>
      <c r="BI145" s="238"/>
      <c r="BJ145" s="238"/>
      <c r="BK145" s="238"/>
      <c r="BL145" s="238"/>
      <c r="BM145" s="238"/>
      <c r="BN145" s="238"/>
      <c r="BO145" s="238"/>
      <c r="BP145" s="238"/>
      <c r="BQ145" s="238"/>
      <c r="BR145" s="238"/>
      <c r="BS145" s="238"/>
      <c r="BT145" s="238"/>
      <c r="BU145" s="238"/>
      <c r="BV145" s="238"/>
      <c r="BW145" s="238"/>
      <c r="BX145" s="238"/>
      <c r="BY145" s="238"/>
      <c r="BZ145" s="238"/>
      <c r="CA145" s="238"/>
      <c r="CB145" s="238"/>
      <c r="CC145" s="238"/>
      <c r="CD145" s="238"/>
      <c r="CE145" s="238"/>
      <c r="CF145" s="238"/>
      <c r="CG145" s="238"/>
      <c r="CH145" s="238"/>
      <c r="CI145" s="238"/>
      <c r="CJ145" s="238"/>
      <c r="CK145" s="238"/>
      <c r="CL145" s="238"/>
      <c r="CM145" s="238"/>
      <c r="CN145" s="238"/>
      <c r="CO145" s="238"/>
      <c r="CP145" s="238"/>
      <c r="CQ145" s="238"/>
      <c r="CR145" s="238"/>
      <c r="CS145" s="238"/>
      <c r="CT145" s="238"/>
      <c r="CU145" s="238"/>
      <c r="CV145" s="238"/>
      <c r="CW145" s="238"/>
      <c r="CX145" s="238"/>
      <c r="CY145" s="238"/>
      <c r="CZ145" s="238"/>
      <c r="DA145" s="238"/>
      <c r="DB145" s="238"/>
    </row>
    <row r="146" spans="1:106" s="237" customFormat="1" ht="12.75">
      <c r="A146" s="239"/>
      <c r="B146" s="239"/>
      <c r="D146" s="250"/>
      <c r="E146" s="250"/>
      <c r="H146" s="251"/>
      <c r="I146" s="252"/>
      <c r="J146" s="252"/>
      <c r="K146" s="251"/>
      <c r="L146" s="251"/>
      <c r="M146" s="251"/>
      <c r="AV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238"/>
      <c r="BH146" s="238"/>
      <c r="BI146" s="238"/>
      <c r="BJ146" s="238"/>
      <c r="BK146" s="238"/>
      <c r="BL146" s="238"/>
      <c r="BM146" s="238"/>
      <c r="BN146" s="238"/>
      <c r="BO146" s="238"/>
      <c r="BP146" s="238"/>
      <c r="BQ146" s="238"/>
      <c r="BR146" s="238"/>
      <c r="BS146" s="238"/>
      <c r="BT146" s="238"/>
      <c r="BU146" s="238"/>
      <c r="BV146" s="238"/>
      <c r="BW146" s="238"/>
      <c r="BX146" s="238"/>
      <c r="BY146" s="238"/>
      <c r="BZ146" s="238"/>
      <c r="CA146" s="238"/>
      <c r="CB146" s="238"/>
      <c r="CC146" s="238"/>
      <c r="CD146" s="238"/>
      <c r="CE146" s="238"/>
      <c r="CF146" s="238"/>
      <c r="CG146" s="238"/>
      <c r="CH146" s="238"/>
      <c r="CI146" s="238"/>
      <c r="CJ146" s="238"/>
      <c r="CK146" s="238"/>
      <c r="CL146" s="238"/>
      <c r="CM146" s="238"/>
      <c r="CN146" s="238"/>
      <c r="CO146" s="238"/>
      <c r="CP146" s="238"/>
      <c r="CQ146" s="238"/>
      <c r="CR146" s="238"/>
      <c r="CS146" s="238"/>
      <c r="CT146" s="238"/>
      <c r="CU146" s="238"/>
      <c r="CV146" s="238"/>
      <c r="CW146" s="238"/>
      <c r="CX146" s="238"/>
      <c r="CY146" s="238"/>
      <c r="CZ146" s="238"/>
      <c r="DA146" s="238"/>
      <c r="DB146" s="238"/>
    </row>
    <row r="147" spans="1:106" s="237" customFormat="1" ht="12.75">
      <c r="A147" s="239"/>
      <c r="B147" s="239"/>
      <c r="D147" s="250"/>
      <c r="E147" s="250"/>
      <c r="H147" s="251"/>
      <c r="I147" s="252"/>
      <c r="J147" s="252"/>
      <c r="K147" s="251"/>
      <c r="L147" s="251"/>
      <c r="M147" s="251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238"/>
      <c r="CG147" s="238"/>
      <c r="CH147" s="238"/>
      <c r="CI147" s="238"/>
      <c r="CJ147" s="238"/>
      <c r="CK147" s="238"/>
      <c r="CL147" s="238"/>
      <c r="CM147" s="238"/>
      <c r="CN147" s="238"/>
      <c r="CO147" s="238"/>
      <c r="CP147" s="238"/>
      <c r="CQ147" s="238"/>
      <c r="CR147" s="238"/>
      <c r="CS147" s="238"/>
      <c r="CT147" s="238"/>
      <c r="CU147" s="238"/>
      <c r="CV147" s="238"/>
      <c r="CW147" s="238"/>
      <c r="CX147" s="238"/>
      <c r="CY147" s="238"/>
      <c r="CZ147" s="238"/>
      <c r="DA147" s="238"/>
      <c r="DB147" s="238"/>
    </row>
    <row r="148" spans="1:106" s="237" customFormat="1" ht="12.75">
      <c r="A148" s="239"/>
      <c r="B148" s="239"/>
      <c r="D148" s="250"/>
      <c r="E148" s="250"/>
      <c r="H148" s="251"/>
      <c r="I148" s="252"/>
      <c r="J148" s="252"/>
      <c r="K148" s="251"/>
      <c r="L148" s="251"/>
      <c r="M148" s="251"/>
      <c r="AV148" s="238"/>
      <c r="AW148" s="238"/>
      <c r="AX148" s="238"/>
      <c r="AY148" s="238"/>
      <c r="AZ148" s="238"/>
      <c r="BA148" s="238"/>
      <c r="BB148" s="238"/>
      <c r="BC148" s="238"/>
      <c r="BD148" s="238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8"/>
      <c r="BV148" s="238"/>
      <c r="BW148" s="238"/>
      <c r="BX148" s="238"/>
      <c r="BY148" s="238"/>
      <c r="BZ148" s="238"/>
      <c r="CA148" s="238"/>
      <c r="CB148" s="238"/>
      <c r="CC148" s="238"/>
      <c r="CD148" s="238"/>
      <c r="CE148" s="238"/>
      <c r="CF148" s="238"/>
      <c r="CG148" s="238"/>
      <c r="CH148" s="238"/>
      <c r="CI148" s="238"/>
      <c r="CJ148" s="238"/>
      <c r="CK148" s="238"/>
      <c r="CL148" s="238"/>
      <c r="CM148" s="238"/>
      <c r="CN148" s="238"/>
      <c r="CO148" s="238"/>
      <c r="CP148" s="238"/>
      <c r="CQ148" s="238"/>
      <c r="CR148" s="238"/>
      <c r="CS148" s="238"/>
      <c r="CT148" s="238"/>
      <c r="CU148" s="238"/>
      <c r="CV148" s="238"/>
      <c r="CW148" s="238"/>
      <c r="CX148" s="238"/>
      <c r="CY148" s="238"/>
      <c r="CZ148" s="238"/>
      <c r="DA148" s="238"/>
      <c r="DB148" s="238"/>
    </row>
    <row r="149" spans="1:106" s="237" customFormat="1" ht="12.75">
      <c r="A149" s="239"/>
      <c r="B149" s="239"/>
      <c r="D149" s="250"/>
      <c r="E149" s="250"/>
      <c r="H149" s="251"/>
      <c r="I149" s="252"/>
      <c r="J149" s="252"/>
      <c r="K149" s="251"/>
      <c r="L149" s="251"/>
      <c r="M149" s="251"/>
      <c r="AV149" s="238"/>
      <c r="AW149" s="238"/>
      <c r="AX149" s="238"/>
      <c r="AY149" s="238"/>
      <c r="AZ149" s="238"/>
      <c r="BA149" s="238"/>
      <c r="BB149" s="238"/>
      <c r="BC149" s="238"/>
      <c r="BD149" s="238"/>
      <c r="BE149" s="238"/>
      <c r="BF149" s="238"/>
      <c r="BG149" s="238"/>
      <c r="BH149" s="238"/>
      <c r="BI149" s="238"/>
      <c r="BJ149" s="238"/>
      <c r="BK149" s="238"/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  <c r="BX149" s="238"/>
      <c r="BY149" s="238"/>
      <c r="BZ149" s="238"/>
      <c r="CA149" s="238"/>
      <c r="CB149" s="238"/>
      <c r="CC149" s="238"/>
      <c r="CD149" s="238"/>
      <c r="CE149" s="238"/>
      <c r="CF149" s="238"/>
      <c r="CG149" s="238"/>
      <c r="CH149" s="238"/>
      <c r="CI149" s="238"/>
      <c r="CJ149" s="238"/>
      <c r="CK149" s="238"/>
      <c r="CL149" s="238"/>
      <c r="CM149" s="238"/>
      <c r="CN149" s="238"/>
      <c r="CO149" s="238"/>
      <c r="CP149" s="238"/>
      <c r="CQ149" s="238"/>
      <c r="CR149" s="238"/>
      <c r="CS149" s="238"/>
      <c r="CT149" s="238"/>
      <c r="CU149" s="238"/>
      <c r="CV149" s="238"/>
      <c r="CW149" s="238"/>
      <c r="CX149" s="238"/>
      <c r="CY149" s="238"/>
      <c r="CZ149" s="238"/>
      <c r="DA149" s="238"/>
      <c r="DB149" s="238"/>
    </row>
    <row r="150" spans="1:106" s="237" customFormat="1" ht="12.75">
      <c r="A150" s="239"/>
      <c r="B150" s="239"/>
      <c r="D150" s="250"/>
      <c r="E150" s="250"/>
      <c r="H150" s="251"/>
      <c r="I150" s="252"/>
      <c r="J150" s="252"/>
      <c r="K150" s="251"/>
      <c r="L150" s="251"/>
      <c r="M150" s="251"/>
      <c r="AV150" s="238"/>
      <c r="AW150" s="238"/>
      <c r="AX150" s="238"/>
      <c r="AY150" s="238"/>
      <c r="AZ150" s="238"/>
      <c r="BA150" s="238"/>
      <c r="BB150" s="238"/>
      <c r="BC150" s="238"/>
      <c r="BD150" s="238"/>
      <c r="BE150" s="238"/>
      <c r="BF150" s="238"/>
      <c r="BG150" s="238"/>
      <c r="BH150" s="238"/>
      <c r="BI150" s="23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238"/>
      <c r="CB150" s="238"/>
      <c r="CC150" s="238"/>
      <c r="CD150" s="238"/>
      <c r="CE150" s="238"/>
      <c r="CF150" s="238"/>
      <c r="CG150" s="238"/>
      <c r="CH150" s="238"/>
      <c r="CI150" s="238"/>
      <c r="CJ150" s="238"/>
      <c r="CK150" s="238"/>
      <c r="CL150" s="238"/>
      <c r="CM150" s="238"/>
      <c r="CN150" s="238"/>
      <c r="CO150" s="238"/>
      <c r="CP150" s="238"/>
      <c r="CQ150" s="238"/>
      <c r="CR150" s="238"/>
      <c r="CS150" s="238"/>
      <c r="CT150" s="238"/>
      <c r="CU150" s="238"/>
      <c r="CV150" s="238"/>
      <c r="CW150" s="238"/>
      <c r="CX150" s="238"/>
      <c r="CY150" s="238"/>
      <c r="CZ150" s="238"/>
      <c r="DA150" s="238"/>
      <c r="DB150" s="238"/>
    </row>
    <row r="151" spans="1:106" s="237" customFormat="1" ht="12.75">
      <c r="A151" s="239"/>
      <c r="B151" s="239"/>
      <c r="D151" s="250"/>
      <c r="E151" s="250"/>
      <c r="H151" s="251"/>
      <c r="I151" s="252"/>
      <c r="J151" s="252"/>
      <c r="K151" s="251"/>
      <c r="L151" s="251"/>
      <c r="M151" s="251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238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8"/>
      <c r="CO151" s="238"/>
      <c r="CP151" s="238"/>
      <c r="CQ151" s="238"/>
      <c r="CR151" s="238"/>
      <c r="CS151" s="238"/>
      <c r="CT151" s="238"/>
      <c r="CU151" s="238"/>
      <c r="CV151" s="238"/>
      <c r="CW151" s="238"/>
      <c r="CX151" s="238"/>
      <c r="CY151" s="238"/>
      <c r="CZ151" s="238"/>
      <c r="DA151" s="238"/>
      <c r="DB151" s="238"/>
    </row>
    <row r="152" spans="1:106" s="237" customFormat="1" ht="12.75">
      <c r="A152" s="239"/>
      <c r="B152" s="239"/>
      <c r="D152" s="250"/>
      <c r="E152" s="250"/>
      <c r="H152" s="251"/>
      <c r="I152" s="252"/>
      <c r="J152" s="252"/>
      <c r="K152" s="251"/>
      <c r="L152" s="251"/>
      <c r="M152" s="251"/>
      <c r="AV152" s="238"/>
      <c r="AW152" s="238"/>
      <c r="AX152" s="238"/>
      <c r="AY152" s="238"/>
      <c r="AZ152" s="238"/>
      <c r="BA152" s="238"/>
      <c r="BB152" s="238"/>
      <c r="BC152" s="238"/>
      <c r="BD152" s="238"/>
      <c r="BE152" s="238"/>
      <c r="BF152" s="238"/>
      <c r="BG152" s="238"/>
      <c r="BH152" s="238"/>
      <c r="BI152" s="238"/>
      <c r="BJ152" s="238"/>
      <c r="BK152" s="238"/>
      <c r="BL152" s="238"/>
      <c r="BM152" s="238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238"/>
      <c r="BY152" s="238"/>
      <c r="BZ152" s="238"/>
      <c r="CA152" s="238"/>
      <c r="CB152" s="238"/>
      <c r="CC152" s="238"/>
      <c r="CD152" s="238"/>
      <c r="CE152" s="238"/>
      <c r="CF152" s="238"/>
      <c r="CG152" s="238"/>
      <c r="CH152" s="238"/>
      <c r="CI152" s="238"/>
      <c r="CJ152" s="238"/>
      <c r="CK152" s="238"/>
      <c r="CL152" s="238"/>
      <c r="CM152" s="238"/>
      <c r="CN152" s="238"/>
      <c r="CO152" s="238"/>
      <c r="CP152" s="238"/>
      <c r="CQ152" s="238"/>
      <c r="CR152" s="238"/>
      <c r="CS152" s="238"/>
      <c r="CT152" s="238"/>
      <c r="CU152" s="238"/>
      <c r="CV152" s="238"/>
      <c r="CW152" s="238"/>
      <c r="CX152" s="238"/>
      <c r="CY152" s="238"/>
      <c r="CZ152" s="238"/>
      <c r="DA152" s="238"/>
      <c r="DB152" s="238"/>
    </row>
    <row r="153" spans="1:106" s="237" customFormat="1" ht="12.75">
      <c r="A153" s="239"/>
      <c r="B153" s="239"/>
      <c r="D153" s="250"/>
      <c r="E153" s="250"/>
      <c r="H153" s="251"/>
      <c r="I153" s="252"/>
      <c r="J153" s="252"/>
      <c r="K153" s="251"/>
      <c r="L153" s="251"/>
      <c r="M153" s="251"/>
      <c r="AV153" s="238"/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238"/>
      <c r="BY153" s="238"/>
      <c r="BZ153" s="238"/>
      <c r="CA153" s="238"/>
      <c r="CB153" s="238"/>
      <c r="CC153" s="238"/>
      <c r="CD153" s="238"/>
      <c r="CE153" s="238"/>
      <c r="CF153" s="238"/>
      <c r="CG153" s="238"/>
      <c r="CH153" s="238"/>
      <c r="CI153" s="238"/>
      <c r="CJ153" s="238"/>
      <c r="CK153" s="238"/>
      <c r="CL153" s="238"/>
      <c r="CM153" s="238"/>
      <c r="CN153" s="238"/>
      <c r="CO153" s="238"/>
      <c r="CP153" s="238"/>
      <c r="CQ153" s="238"/>
      <c r="CR153" s="238"/>
      <c r="CS153" s="238"/>
      <c r="CT153" s="238"/>
      <c r="CU153" s="238"/>
      <c r="CV153" s="238"/>
      <c r="CW153" s="238"/>
      <c r="CX153" s="238"/>
      <c r="CY153" s="238"/>
      <c r="CZ153" s="238"/>
      <c r="DA153" s="238"/>
      <c r="DB153" s="238"/>
    </row>
    <row r="154" spans="1:106" s="237" customFormat="1" ht="12.75">
      <c r="A154" s="239"/>
      <c r="B154" s="239"/>
      <c r="D154" s="250"/>
      <c r="E154" s="250"/>
      <c r="H154" s="251"/>
      <c r="I154" s="252"/>
      <c r="J154" s="252"/>
      <c r="K154" s="251"/>
      <c r="L154" s="251"/>
      <c r="M154" s="251"/>
      <c r="AV154" s="238"/>
      <c r="AW154" s="238"/>
      <c r="AX154" s="238"/>
      <c r="AY154" s="238"/>
      <c r="AZ154" s="238"/>
      <c r="BA154" s="238"/>
      <c r="BB154" s="238"/>
      <c r="BC154" s="238"/>
      <c r="BD154" s="238"/>
      <c r="BE154" s="238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238"/>
      <c r="BY154" s="238"/>
      <c r="BZ154" s="238"/>
      <c r="CA154" s="238"/>
      <c r="CB154" s="238"/>
      <c r="CC154" s="238"/>
      <c r="CD154" s="238"/>
      <c r="CE154" s="238"/>
      <c r="CF154" s="238"/>
      <c r="CG154" s="238"/>
      <c r="CH154" s="238"/>
      <c r="CI154" s="238"/>
      <c r="CJ154" s="238"/>
      <c r="CK154" s="238"/>
      <c r="CL154" s="238"/>
      <c r="CM154" s="238"/>
      <c r="CN154" s="238"/>
      <c r="CO154" s="238"/>
      <c r="CP154" s="238"/>
      <c r="CQ154" s="238"/>
      <c r="CR154" s="238"/>
      <c r="CS154" s="238"/>
      <c r="CT154" s="238"/>
      <c r="CU154" s="238"/>
      <c r="CV154" s="238"/>
      <c r="CW154" s="238"/>
      <c r="CX154" s="238"/>
      <c r="CY154" s="238"/>
      <c r="CZ154" s="238"/>
      <c r="DA154" s="238"/>
      <c r="DB154" s="238"/>
    </row>
    <row r="155" spans="1:106" s="237" customFormat="1" ht="12.75">
      <c r="A155" s="239"/>
      <c r="B155" s="239"/>
      <c r="D155" s="250"/>
      <c r="E155" s="250"/>
      <c r="H155" s="251"/>
      <c r="I155" s="252"/>
      <c r="J155" s="252"/>
      <c r="K155" s="251"/>
      <c r="L155" s="251"/>
      <c r="M155" s="251"/>
      <c r="AV155" s="238"/>
      <c r="AW155" s="238"/>
      <c r="AX155" s="238"/>
      <c r="AY155" s="238"/>
      <c r="AZ155" s="238"/>
      <c r="BA155" s="238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/>
      <c r="BQ155" s="238"/>
      <c r="BR155" s="238"/>
      <c r="BS155" s="238"/>
      <c r="BT155" s="238"/>
      <c r="BU155" s="238"/>
      <c r="BV155" s="238"/>
      <c r="BW155" s="238"/>
      <c r="BX155" s="238"/>
      <c r="BY155" s="238"/>
      <c r="BZ155" s="238"/>
      <c r="CA155" s="238"/>
      <c r="CB155" s="238"/>
      <c r="CC155" s="238"/>
      <c r="CD155" s="238"/>
      <c r="CE155" s="238"/>
      <c r="CF155" s="238"/>
      <c r="CG155" s="238"/>
      <c r="CH155" s="238"/>
      <c r="CI155" s="238"/>
      <c r="CJ155" s="238"/>
      <c r="CK155" s="238"/>
      <c r="CL155" s="238"/>
      <c r="CM155" s="238"/>
      <c r="CN155" s="238"/>
      <c r="CO155" s="238"/>
      <c r="CP155" s="238"/>
      <c r="CQ155" s="238"/>
      <c r="CR155" s="238"/>
      <c r="CS155" s="238"/>
      <c r="CT155" s="238"/>
      <c r="CU155" s="238"/>
      <c r="CV155" s="238"/>
      <c r="CW155" s="238"/>
      <c r="CX155" s="238"/>
      <c r="CY155" s="238"/>
      <c r="CZ155" s="238"/>
      <c r="DA155" s="238"/>
      <c r="DB155" s="238"/>
    </row>
    <row r="156" spans="1:106" s="237" customFormat="1" ht="12.75">
      <c r="A156" s="239"/>
      <c r="B156" s="239"/>
      <c r="D156" s="250"/>
      <c r="E156" s="250"/>
      <c r="H156" s="251"/>
      <c r="I156" s="252"/>
      <c r="J156" s="252"/>
      <c r="K156" s="251"/>
      <c r="L156" s="251"/>
      <c r="M156" s="251"/>
      <c r="AV156" s="238"/>
      <c r="AW156" s="238"/>
      <c r="AX156" s="238"/>
      <c r="AY156" s="238"/>
      <c r="AZ156" s="238"/>
      <c r="BA156" s="238"/>
      <c r="BB156" s="238"/>
      <c r="BC156" s="238"/>
      <c r="BD156" s="238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8"/>
      <c r="BV156" s="238"/>
      <c r="BW156" s="238"/>
      <c r="BX156" s="238"/>
      <c r="BY156" s="238"/>
      <c r="BZ156" s="238"/>
      <c r="CA156" s="238"/>
      <c r="CB156" s="238"/>
      <c r="CC156" s="238"/>
      <c r="CD156" s="238"/>
      <c r="CE156" s="238"/>
      <c r="CF156" s="238"/>
      <c r="CG156" s="238"/>
      <c r="CH156" s="238"/>
      <c r="CI156" s="238"/>
      <c r="CJ156" s="238"/>
      <c r="CK156" s="238"/>
      <c r="CL156" s="238"/>
      <c r="CM156" s="238"/>
      <c r="CN156" s="238"/>
      <c r="CO156" s="238"/>
      <c r="CP156" s="238"/>
      <c r="CQ156" s="238"/>
      <c r="CR156" s="238"/>
      <c r="CS156" s="238"/>
      <c r="CT156" s="238"/>
      <c r="CU156" s="238"/>
      <c r="CV156" s="238"/>
      <c r="CW156" s="238"/>
      <c r="CX156" s="238"/>
      <c r="CY156" s="238"/>
      <c r="CZ156" s="238"/>
      <c r="DA156" s="238"/>
      <c r="DB156" s="238"/>
    </row>
    <row r="157" spans="1:106" s="237" customFormat="1" ht="12.75">
      <c r="A157" s="239"/>
      <c r="B157" s="239"/>
      <c r="D157" s="250"/>
      <c r="E157" s="250"/>
      <c r="H157" s="251"/>
      <c r="I157" s="252"/>
      <c r="J157" s="252"/>
      <c r="K157" s="251"/>
      <c r="L157" s="251"/>
      <c r="M157" s="251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238"/>
      <c r="BY157" s="238"/>
      <c r="BZ157" s="238"/>
      <c r="CA157" s="238"/>
      <c r="CB157" s="238"/>
      <c r="CC157" s="238"/>
      <c r="CD157" s="238"/>
      <c r="CE157" s="238"/>
      <c r="CF157" s="238"/>
      <c r="CG157" s="238"/>
      <c r="CH157" s="238"/>
      <c r="CI157" s="238"/>
      <c r="CJ157" s="238"/>
      <c r="CK157" s="238"/>
      <c r="CL157" s="238"/>
      <c r="CM157" s="238"/>
      <c r="CN157" s="238"/>
      <c r="CO157" s="238"/>
      <c r="CP157" s="238"/>
      <c r="CQ157" s="238"/>
      <c r="CR157" s="238"/>
      <c r="CS157" s="238"/>
      <c r="CT157" s="238"/>
      <c r="CU157" s="238"/>
      <c r="CV157" s="238"/>
      <c r="CW157" s="238"/>
      <c r="CX157" s="238"/>
      <c r="CY157" s="238"/>
      <c r="CZ157" s="238"/>
      <c r="DA157" s="238"/>
      <c r="DB157" s="238"/>
    </row>
    <row r="158" spans="1:106" s="237" customFormat="1" ht="12.75">
      <c r="A158" s="239"/>
      <c r="B158" s="239"/>
      <c r="D158" s="250"/>
      <c r="E158" s="250"/>
      <c r="H158" s="251"/>
      <c r="I158" s="252"/>
      <c r="J158" s="252"/>
      <c r="K158" s="251"/>
      <c r="L158" s="251"/>
      <c r="M158" s="251"/>
      <c r="AV158" s="238"/>
      <c r="AW158" s="238"/>
      <c r="AX158" s="238"/>
      <c r="AY158" s="238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238"/>
      <c r="BK158" s="238"/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8"/>
      <c r="BX158" s="238"/>
      <c r="BY158" s="238"/>
      <c r="BZ158" s="238"/>
      <c r="CA158" s="238"/>
      <c r="CB158" s="238"/>
      <c r="CC158" s="238"/>
      <c r="CD158" s="238"/>
      <c r="CE158" s="238"/>
      <c r="CF158" s="238"/>
      <c r="CG158" s="238"/>
      <c r="CH158" s="238"/>
      <c r="CI158" s="238"/>
      <c r="CJ158" s="238"/>
      <c r="CK158" s="238"/>
      <c r="CL158" s="238"/>
      <c r="CM158" s="238"/>
      <c r="CN158" s="238"/>
      <c r="CO158" s="238"/>
      <c r="CP158" s="238"/>
      <c r="CQ158" s="238"/>
      <c r="CR158" s="238"/>
      <c r="CS158" s="238"/>
      <c r="CT158" s="238"/>
      <c r="CU158" s="238"/>
      <c r="CV158" s="238"/>
      <c r="CW158" s="238"/>
      <c r="CX158" s="238"/>
      <c r="CY158" s="238"/>
      <c r="CZ158" s="238"/>
      <c r="DA158" s="238"/>
      <c r="DB158" s="238"/>
    </row>
    <row r="159" spans="1:106" s="237" customFormat="1" ht="12.75">
      <c r="A159" s="239"/>
      <c r="B159" s="239"/>
      <c r="D159" s="250"/>
      <c r="E159" s="250"/>
      <c r="H159" s="251"/>
      <c r="I159" s="252"/>
      <c r="J159" s="252"/>
      <c r="K159" s="251"/>
      <c r="L159" s="251"/>
      <c r="M159" s="251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238"/>
      <c r="BY159" s="238"/>
      <c r="BZ159" s="238"/>
      <c r="CA159" s="238"/>
      <c r="CB159" s="238"/>
      <c r="CC159" s="238"/>
      <c r="CD159" s="238"/>
      <c r="CE159" s="238"/>
      <c r="CF159" s="238"/>
      <c r="CG159" s="238"/>
      <c r="CH159" s="238"/>
      <c r="CI159" s="238"/>
      <c r="CJ159" s="238"/>
      <c r="CK159" s="238"/>
      <c r="CL159" s="238"/>
      <c r="CM159" s="238"/>
      <c r="CN159" s="238"/>
      <c r="CO159" s="238"/>
      <c r="CP159" s="238"/>
      <c r="CQ159" s="238"/>
      <c r="CR159" s="238"/>
      <c r="CS159" s="238"/>
      <c r="CT159" s="238"/>
      <c r="CU159" s="238"/>
      <c r="CV159" s="238"/>
      <c r="CW159" s="238"/>
      <c r="CX159" s="238"/>
      <c r="CY159" s="238"/>
      <c r="CZ159" s="238"/>
      <c r="DA159" s="238"/>
      <c r="DB159" s="238"/>
    </row>
    <row r="160" spans="1:106" s="237" customFormat="1" ht="12.75">
      <c r="A160" s="239"/>
      <c r="B160" s="239"/>
      <c r="D160" s="250"/>
      <c r="E160" s="250"/>
      <c r="H160" s="251"/>
      <c r="I160" s="252"/>
      <c r="J160" s="252"/>
      <c r="K160" s="251"/>
      <c r="L160" s="251"/>
      <c r="M160" s="251"/>
      <c r="AV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  <c r="BX160" s="238"/>
      <c r="BY160" s="238"/>
      <c r="BZ160" s="238"/>
      <c r="CA160" s="238"/>
      <c r="CB160" s="238"/>
      <c r="CC160" s="238"/>
      <c r="CD160" s="238"/>
      <c r="CE160" s="238"/>
      <c r="CF160" s="238"/>
      <c r="CG160" s="238"/>
      <c r="CH160" s="238"/>
      <c r="CI160" s="238"/>
      <c r="CJ160" s="238"/>
      <c r="CK160" s="238"/>
      <c r="CL160" s="238"/>
      <c r="CM160" s="238"/>
      <c r="CN160" s="238"/>
      <c r="CO160" s="238"/>
      <c r="CP160" s="238"/>
      <c r="CQ160" s="238"/>
      <c r="CR160" s="238"/>
      <c r="CS160" s="238"/>
      <c r="CT160" s="238"/>
      <c r="CU160" s="238"/>
      <c r="CV160" s="238"/>
      <c r="CW160" s="238"/>
      <c r="CX160" s="238"/>
      <c r="CY160" s="238"/>
      <c r="CZ160" s="238"/>
      <c r="DA160" s="238"/>
      <c r="DB160" s="238"/>
    </row>
    <row r="161" spans="1:106" s="237" customFormat="1" ht="12.75">
      <c r="A161" s="239"/>
      <c r="B161" s="239"/>
      <c r="D161" s="250"/>
      <c r="E161" s="250"/>
      <c r="H161" s="251"/>
      <c r="I161" s="252"/>
      <c r="J161" s="252"/>
      <c r="K161" s="251"/>
      <c r="L161" s="251"/>
      <c r="M161" s="251"/>
      <c r="AV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238"/>
      <c r="BY161" s="238"/>
      <c r="BZ161" s="238"/>
      <c r="CA161" s="238"/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238"/>
      <c r="CL161" s="238"/>
      <c r="CM161" s="238"/>
      <c r="CN161" s="238"/>
      <c r="CO161" s="238"/>
      <c r="CP161" s="238"/>
      <c r="CQ161" s="238"/>
      <c r="CR161" s="238"/>
      <c r="CS161" s="238"/>
      <c r="CT161" s="238"/>
      <c r="CU161" s="238"/>
      <c r="CV161" s="238"/>
      <c r="CW161" s="238"/>
      <c r="CX161" s="238"/>
      <c r="CY161" s="238"/>
      <c r="CZ161" s="238"/>
      <c r="DA161" s="238"/>
      <c r="DB161" s="238"/>
    </row>
    <row r="162" spans="1:106" s="237" customFormat="1" ht="12.75">
      <c r="A162" s="239"/>
      <c r="B162" s="239"/>
      <c r="D162" s="250"/>
      <c r="E162" s="250"/>
      <c r="H162" s="251"/>
      <c r="I162" s="252"/>
      <c r="J162" s="252"/>
      <c r="K162" s="251"/>
      <c r="L162" s="251"/>
      <c r="M162" s="251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38"/>
      <c r="BY162" s="238"/>
      <c r="BZ162" s="238"/>
      <c r="CA162" s="238"/>
      <c r="CB162" s="238"/>
      <c r="CC162" s="238"/>
      <c r="CD162" s="238"/>
      <c r="CE162" s="238"/>
      <c r="CF162" s="238"/>
      <c r="CG162" s="238"/>
      <c r="CH162" s="238"/>
      <c r="CI162" s="238"/>
      <c r="CJ162" s="238"/>
      <c r="CK162" s="238"/>
      <c r="CL162" s="238"/>
      <c r="CM162" s="238"/>
      <c r="CN162" s="238"/>
      <c r="CO162" s="238"/>
      <c r="CP162" s="238"/>
      <c r="CQ162" s="238"/>
      <c r="CR162" s="238"/>
      <c r="CS162" s="238"/>
      <c r="CT162" s="238"/>
      <c r="CU162" s="238"/>
      <c r="CV162" s="238"/>
      <c r="CW162" s="238"/>
      <c r="CX162" s="238"/>
      <c r="CY162" s="238"/>
      <c r="CZ162" s="238"/>
      <c r="DA162" s="238"/>
      <c r="DB162" s="238"/>
    </row>
    <row r="163" spans="1:106" s="237" customFormat="1" ht="12.75">
      <c r="A163" s="239"/>
      <c r="B163" s="239"/>
      <c r="D163" s="250"/>
      <c r="E163" s="250"/>
      <c r="H163" s="251"/>
      <c r="I163" s="252"/>
      <c r="J163" s="252"/>
      <c r="K163" s="251"/>
      <c r="L163" s="251"/>
      <c r="M163" s="251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238"/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238"/>
      <c r="CL163" s="238"/>
      <c r="CM163" s="238"/>
      <c r="CN163" s="238"/>
      <c r="CO163" s="238"/>
      <c r="CP163" s="238"/>
      <c r="CQ163" s="238"/>
      <c r="CR163" s="238"/>
      <c r="CS163" s="238"/>
      <c r="CT163" s="238"/>
      <c r="CU163" s="238"/>
      <c r="CV163" s="238"/>
      <c r="CW163" s="238"/>
      <c r="CX163" s="238"/>
      <c r="CY163" s="238"/>
      <c r="CZ163" s="238"/>
      <c r="DA163" s="238"/>
      <c r="DB163" s="238"/>
    </row>
    <row r="164" spans="1:106" s="237" customFormat="1" ht="12.75">
      <c r="A164" s="239"/>
      <c r="B164" s="239"/>
      <c r="D164" s="250"/>
      <c r="E164" s="250"/>
      <c r="H164" s="251"/>
      <c r="I164" s="252"/>
      <c r="J164" s="252"/>
      <c r="K164" s="251"/>
      <c r="L164" s="251"/>
      <c r="M164" s="251"/>
      <c r="AV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238"/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/>
      <c r="CQ164" s="238"/>
      <c r="CR164" s="238"/>
      <c r="CS164" s="238"/>
      <c r="CT164" s="238"/>
      <c r="CU164" s="238"/>
      <c r="CV164" s="238"/>
      <c r="CW164" s="238"/>
      <c r="CX164" s="238"/>
      <c r="CY164" s="238"/>
      <c r="CZ164" s="238"/>
      <c r="DA164" s="238"/>
      <c r="DB164" s="238"/>
    </row>
    <row r="165" spans="1:106" s="237" customFormat="1" ht="12.75">
      <c r="A165" s="239"/>
      <c r="B165" s="239"/>
      <c r="D165" s="250"/>
      <c r="E165" s="250"/>
      <c r="H165" s="251"/>
      <c r="I165" s="252"/>
      <c r="J165" s="252"/>
      <c r="K165" s="251"/>
      <c r="L165" s="251"/>
      <c r="M165" s="251"/>
      <c r="AV165" s="238"/>
      <c r="AW165" s="238"/>
      <c r="AX165" s="238"/>
      <c r="AY165" s="238"/>
      <c r="AZ165" s="238"/>
      <c r="BA165" s="238"/>
      <c r="BB165" s="238"/>
      <c r="BC165" s="238"/>
      <c r="BD165" s="238"/>
      <c r="BE165" s="238"/>
      <c r="BF165" s="238"/>
      <c r="BG165" s="238"/>
      <c r="BH165" s="238"/>
      <c r="BI165" s="238"/>
      <c r="BJ165" s="238"/>
      <c r="BK165" s="238"/>
      <c r="BL165" s="238"/>
      <c r="BM165" s="238"/>
      <c r="BN165" s="238"/>
      <c r="BO165" s="238"/>
      <c r="BP165" s="238"/>
      <c r="BQ165" s="238"/>
      <c r="BR165" s="238"/>
      <c r="BS165" s="238"/>
      <c r="BT165" s="238"/>
      <c r="BU165" s="238"/>
      <c r="BV165" s="238"/>
      <c r="BW165" s="238"/>
      <c r="BX165" s="238"/>
      <c r="BY165" s="238"/>
      <c r="BZ165" s="238"/>
      <c r="CA165" s="238"/>
      <c r="CB165" s="238"/>
      <c r="CC165" s="238"/>
      <c r="CD165" s="238"/>
      <c r="CE165" s="238"/>
      <c r="CF165" s="238"/>
      <c r="CG165" s="238"/>
      <c r="CH165" s="238"/>
      <c r="CI165" s="238"/>
      <c r="CJ165" s="238"/>
      <c r="CK165" s="238"/>
      <c r="CL165" s="238"/>
      <c r="CM165" s="238"/>
      <c r="CN165" s="238"/>
      <c r="CO165" s="238"/>
      <c r="CP165" s="238"/>
      <c r="CQ165" s="238"/>
      <c r="CR165" s="238"/>
      <c r="CS165" s="238"/>
      <c r="CT165" s="238"/>
      <c r="CU165" s="238"/>
      <c r="CV165" s="238"/>
      <c r="CW165" s="238"/>
      <c r="CX165" s="238"/>
      <c r="CY165" s="238"/>
      <c r="CZ165" s="238"/>
      <c r="DA165" s="238"/>
      <c r="DB165" s="238"/>
    </row>
    <row r="166" spans="1:106" s="237" customFormat="1" ht="12.75">
      <c r="A166" s="239"/>
      <c r="B166" s="239"/>
      <c r="D166" s="250"/>
      <c r="E166" s="250"/>
      <c r="H166" s="251"/>
      <c r="I166" s="252"/>
      <c r="J166" s="252"/>
      <c r="K166" s="251"/>
      <c r="L166" s="251"/>
      <c r="M166" s="251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BY166" s="238"/>
      <c r="BZ166" s="238"/>
      <c r="CA166" s="238"/>
      <c r="CB166" s="238"/>
      <c r="CC166" s="238"/>
      <c r="CD166" s="238"/>
      <c r="CE166" s="238"/>
      <c r="CF166" s="238"/>
      <c r="CG166" s="238"/>
      <c r="CH166" s="238"/>
      <c r="CI166" s="238"/>
      <c r="CJ166" s="238"/>
      <c r="CK166" s="238"/>
      <c r="CL166" s="238"/>
      <c r="CM166" s="238"/>
      <c r="CN166" s="238"/>
      <c r="CO166" s="238"/>
      <c r="CP166" s="238"/>
      <c r="CQ166" s="238"/>
      <c r="CR166" s="238"/>
      <c r="CS166" s="238"/>
      <c r="CT166" s="238"/>
      <c r="CU166" s="238"/>
      <c r="CV166" s="238"/>
      <c r="CW166" s="238"/>
      <c r="CX166" s="238"/>
      <c r="CY166" s="238"/>
      <c r="CZ166" s="238"/>
      <c r="DA166" s="238"/>
      <c r="DB166" s="238"/>
    </row>
    <row r="167" spans="1:106" s="237" customFormat="1" ht="12.75">
      <c r="A167" s="239"/>
      <c r="B167" s="239"/>
      <c r="D167" s="250"/>
      <c r="E167" s="250"/>
      <c r="H167" s="251"/>
      <c r="I167" s="252"/>
      <c r="J167" s="252"/>
      <c r="K167" s="251"/>
      <c r="L167" s="251"/>
      <c r="M167" s="251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8"/>
      <c r="BS167" s="238"/>
      <c r="BT167" s="238"/>
      <c r="BU167" s="238"/>
      <c r="BV167" s="238"/>
      <c r="BW167" s="238"/>
      <c r="BX167" s="238"/>
      <c r="BY167" s="238"/>
      <c r="BZ167" s="238"/>
      <c r="CA167" s="238"/>
      <c r="CB167" s="238"/>
      <c r="CC167" s="238"/>
      <c r="CD167" s="238"/>
      <c r="CE167" s="238"/>
      <c r="CF167" s="238"/>
      <c r="CG167" s="238"/>
      <c r="CH167" s="238"/>
      <c r="CI167" s="238"/>
      <c r="CJ167" s="238"/>
      <c r="CK167" s="238"/>
      <c r="CL167" s="238"/>
      <c r="CM167" s="238"/>
      <c r="CN167" s="238"/>
      <c r="CO167" s="238"/>
      <c r="CP167" s="238"/>
      <c r="CQ167" s="238"/>
      <c r="CR167" s="238"/>
      <c r="CS167" s="238"/>
      <c r="CT167" s="238"/>
      <c r="CU167" s="238"/>
      <c r="CV167" s="238"/>
      <c r="CW167" s="238"/>
      <c r="CX167" s="238"/>
      <c r="CY167" s="238"/>
      <c r="CZ167" s="238"/>
      <c r="DA167" s="238"/>
      <c r="DB167" s="238"/>
    </row>
    <row r="168" spans="1:106" s="237" customFormat="1" ht="12.75">
      <c r="A168" s="239"/>
      <c r="B168" s="239"/>
      <c r="D168" s="250"/>
      <c r="E168" s="250"/>
      <c r="H168" s="251"/>
      <c r="I168" s="252"/>
      <c r="J168" s="252"/>
      <c r="K168" s="251"/>
      <c r="L168" s="251"/>
      <c r="M168" s="251"/>
      <c r="AV168" s="238"/>
      <c r="AW168" s="238"/>
      <c r="AX168" s="238"/>
      <c r="AY168" s="238"/>
      <c r="AZ168" s="238"/>
      <c r="BA168" s="238"/>
      <c r="BB168" s="238"/>
      <c r="BC168" s="238"/>
      <c r="BD168" s="238"/>
      <c r="BE168" s="238"/>
      <c r="BF168" s="238"/>
      <c r="BG168" s="238"/>
      <c r="BH168" s="238"/>
      <c r="BI168" s="238"/>
      <c r="BJ168" s="238"/>
      <c r="BK168" s="238"/>
      <c r="BL168" s="238"/>
      <c r="BM168" s="238"/>
      <c r="BN168" s="238"/>
      <c r="BO168" s="238"/>
      <c r="BP168" s="238"/>
      <c r="BQ168" s="238"/>
      <c r="BR168" s="238"/>
      <c r="BS168" s="238"/>
      <c r="BT168" s="238"/>
      <c r="BU168" s="238"/>
      <c r="BV168" s="238"/>
      <c r="BW168" s="238"/>
      <c r="BX168" s="238"/>
      <c r="BY168" s="238"/>
      <c r="BZ168" s="238"/>
      <c r="CA168" s="238"/>
      <c r="CB168" s="238"/>
      <c r="CC168" s="238"/>
      <c r="CD168" s="238"/>
      <c r="CE168" s="238"/>
      <c r="CF168" s="238"/>
      <c r="CG168" s="238"/>
      <c r="CH168" s="238"/>
      <c r="CI168" s="238"/>
      <c r="CJ168" s="238"/>
      <c r="CK168" s="238"/>
      <c r="CL168" s="238"/>
      <c r="CM168" s="238"/>
      <c r="CN168" s="238"/>
      <c r="CO168" s="238"/>
      <c r="CP168" s="238"/>
      <c r="CQ168" s="238"/>
      <c r="CR168" s="238"/>
      <c r="CS168" s="238"/>
      <c r="CT168" s="238"/>
      <c r="CU168" s="238"/>
      <c r="CV168" s="238"/>
      <c r="CW168" s="238"/>
      <c r="CX168" s="238"/>
      <c r="CY168" s="238"/>
      <c r="CZ168" s="238"/>
      <c r="DA168" s="238"/>
      <c r="DB168" s="238"/>
    </row>
    <row r="169" spans="1:106" s="237" customFormat="1" ht="12.75">
      <c r="A169" s="239"/>
      <c r="B169" s="239"/>
      <c r="D169" s="250"/>
      <c r="E169" s="250"/>
      <c r="H169" s="251"/>
      <c r="I169" s="252"/>
      <c r="J169" s="252"/>
      <c r="K169" s="251"/>
      <c r="L169" s="251"/>
      <c r="M169" s="251"/>
      <c r="AV169" s="238"/>
      <c r="AW169" s="238"/>
      <c r="AX169" s="238"/>
      <c r="AY169" s="238"/>
      <c r="AZ169" s="238"/>
      <c r="BA169" s="238"/>
      <c r="BB169" s="238"/>
      <c r="BC169" s="238"/>
      <c r="BD169" s="238"/>
      <c r="BE169" s="238"/>
      <c r="BF169" s="238"/>
      <c r="BG169" s="238"/>
      <c r="BH169" s="238"/>
      <c r="BI169" s="238"/>
      <c r="BJ169" s="238"/>
      <c r="BK169" s="238"/>
      <c r="BL169" s="238"/>
      <c r="BM169" s="238"/>
      <c r="BN169" s="238"/>
      <c r="BO169" s="238"/>
      <c r="BP169" s="238"/>
      <c r="BQ169" s="238"/>
      <c r="BR169" s="238"/>
      <c r="BS169" s="238"/>
      <c r="BT169" s="238"/>
      <c r="BU169" s="238"/>
      <c r="BV169" s="238"/>
      <c r="BW169" s="238"/>
      <c r="BX169" s="238"/>
      <c r="BY169" s="238"/>
      <c r="BZ169" s="238"/>
      <c r="CA169" s="238"/>
      <c r="CB169" s="238"/>
      <c r="CC169" s="238"/>
      <c r="CD169" s="238"/>
      <c r="CE169" s="238"/>
      <c r="CF169" s="238"/>
      <c r="CG169" s="238"/>
      <c r="CH169" s="238"/>
      <c r="CI169" s="238"/>
      <c r="CJ169" s="238"/>
      <c r="CK169" s="238"/>
      <c r="CL169" s="238"/>
      <c r="CM169" s="238"/>
      <c r="CN169" s="238"/>
      <c r="CO169" s="238"/>
      <c r="CP169" s="238"/>
      <c r="CQ169" s="238"/>
      <c r="CR169" s="238"/>
      <c r="CS169" s="238"/>
      <c r="CT169" s="238"/>
      <c r="CU169" s="238"/>
      <c r="CV169" s="238"/>
      <c r="CW169" s="238"/>
      <c r="CX169" s="238"/>
      <c r="CY169" s="238"/>
      <c r="CZ169" s="238"/>
      <c r="DA169" s="238"/>
      <c r="DB169" s="238"/>
    </row>
    <row r="170" spans="1:106" s="237" customFormat="1" ht="12.75">
      <c r="A170" s="239"/>
      <c r="B170" s="239"/>
      <c r="D170" s="250"/>
      <c r="E170" s="250"/>
      <c r="H170" s="251"/>
      <c r="I170" s="252"/>
      <c r="J170" s="252"/>
      <c r="K170" s="251"/>
      <c r="L170" s="251"/>
      <c r="M170" s="251"/>
      <c r="AV170" s="238"/>
      <c r="AW170" s="238"/>
      <c r="AX170" s="238"/>
      <c r="AY170" s="238"/>
      <c r="AZ170" s="238"/>
      <c r="BA170" s="238"/>
      <c r="BB170" s="238"/>
      <c r="BC170" s="238"/>
      <c r="BD170" s="238"/>
      <c r="BE170" s="238"/>
      <c r="BF170" s="238"/>
      <c r="BG170" s="238"/>
      <c r="BH170" s="238"/>
      <c r="BI170" s="238"/>
      <c r="BJ170" s="238"/>
      <c r="BK170" s="238"/>
      <c r="BL170" s="238"/>
      <c r="BM170" s="238"/>
      <c r="BN170" s="238"/>
      <c r="BO170" s="238"/>
      <c r="BP170" s="238"/>
      <c r="BQ170" s="238"/>
      <c r="BR170" s="238"/>
      <c r="BS170" s="238"/>
      <c r="BT170" s="238"/>
      <c r="BU170" s="238"/>
      <c r="BV170" s="238"/>
      <c r="BW170" s="238"/>
      <c r="BX170" s="238"/>
      <c r="BY170" s="238"/>
      <c r="BZ170" s="238"/>
      <c r="CA170" s="238"/>
      <c r="CB170" s="238"/>
      <c r="CC170" s="238"/>
      <c r="CD170" s="238"/>
      <c r="CE170" s="238"/>
      <c r="CF170" s="238"/>
      <c r="CG170" s="238"/>
      <c r="CH170" s="238"/>
      <c r="CI170" s="238"/>
      <c r="CJ170" s="238"/>
      <c r="CK170" s="238"/>
      <c r="CL170" s="238"/>
      <c r="CM170" s="238"/>
      <c r="CN170" s="238"/>
      <c r="CO170" s="238"/>
      <c r="CP170" s="238"/>
      <c r="CQ170" s="238"/>
      <c r="CR170" s="238"/>
      <c r="CS170" s="238"/>
      <c r="CT170" s="238"/>
      <c r="CU170" s="238"/>
      <c r="CV170" s="238"/>
      <c r="CW170" s="238"/>
      <c r="CX170" s="238"/>
      <c r="CY170" s="238"/>
      <c r="CZ170" s="238"/>
      <c r="DA170" s="238"/>
      <c r="DB170" s="238"/>
    </row>
    <row r="171" spans="1:106" s="237" customFormat="1" ht="12.75">
      <c r="A171" s="239"/>
      <c r="B171" s="239"/>
      <c r="D171" s="250"/>
      <c r="E171" s="250"/>
      <c r="H171" s="251"/>
      <c r="I171" s="252"/>
      <c r="J171" s="252"/>
      <c r="K171" s="251"/>
      <c r="L171" s="251"/>
      <c r="M171" s="251"/>
      <c r="AV171" s="238"/>
      <c r="AW171" s="238"/>
      <c r="AX171" s="238"/>
      <c r="AY171" s="238"/>
      <c r="AZ171" s="238"/>
      <c r="BA171" s="238"/>
      <c r="BB171" s="238"/>
      <c r="BC171" s="238"/>
      <c r="BD171" s="238"/>
      <c r="BE171" s="238"/>
      <c r="BF171" s="238"/>
      <c r="BG171" s="238"/>
      <c r="BH171" s="238"/>
      <c r="BI171" s="238"/>
      <c r="BJ171" s="238"/>
      <c r="BK171" s="238"/>
      <c r="BL171" s="238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238"/>
      <c r="CJ171" s="238"/>
      <c r="CK171" s="238"/>
      <c r="CL171" s="238"/>
      <c r="CM171" s="238"/>
      <c r="CN171" s="238"/>
      <c r="CO171" s="238"/>
      <c r="CP171" s="238"/>
      <c r="CQ171" s="238"/>
      <c r="CR171" s="238"/>
      <c r="CS171" s="238"/>
      <c r="CT171" s="238"/>
      <c r="CU171" s="238"/>
      <c r="CV171" s="238"/>
      <c r="CW171" s="238"/>
      <c r="CX171" s="238"/>
      <c r="CY171" s="238"/>
      <c r="CZ171" s="238"/>
      <c r="DA171" s="238"/>
      <c r="DB171" s="238"/>
    </row>
    <row r="172" spans="1:106" s="237" customFormat="1" ht="12.75">
      <c r="A172" s="239"/>
      <c r="B172" s="239"/>
      <c r="D172" s="250"/>
      <c r="E172" s="250"/>
      <c r="H172" s="251"/>
      <c r="I172" s="252"/>
      <c r="J172" s="252"/>
      <c r="K172" s="251"/>
      <c r="L172" s="251"/>
      <c r="M172" s="251"/>
      <c r="AV172" s="238"/>
      <c r="AW172" s="238"/>
      <c r="AX172" s="238"/>
      <c r="AY172" s="238"/>
      <c r="AZ172" s="238"/>
      <c r="BA172" s="238"/>
      <c r="BB172" s="238"/>
      <c r="BC172" s="238"/>
      <c r="BD172" s="238"/>
      <c r="BE172" s="238"/>
      <c r="BF172" s="238"/>
      <c r="BG172" s="238"/>
      <c r="BH172" s="238"/>
      <c r="BI172" s="238"/>
      <c r="BJ172" s="238"/>
      <c r="BK172" s="238"/>
      <c r="BL172" s="238"/>
      <c r="BM172" s="238"/>
      <c r="BN172" s="238"/>
      <c r="BO172" s="238"/>
      <c r="BP172" s="238"/>
      <c r="BQ172" s="238"/>
      <c r="BR172" s="238"/>
      <c r="BS172" s="238"/>
      <c r="BT172" s="238"/>
      <c r="BU172" s="238"/>
      <c r="BV172" s="238"/>
      <c r="BW172" s="238"/>
      <c r="BX172" s="238"/>
      <c r="BY172" s="238"/>
      <c r="BZ172" s="238"/>
      <c r="CA172" s="238"/>
      <c r="CB172" s="238"/>
      <c r="CC172" s="238"/>
      <c r="CD172" s="238"/>
      <c r="CE172" s="238"/>
      <c r="CF172" s="238"/>
      <c r="CG172" s="238"/>
      <c r="CH172" s="238"/>
      <c r="CI172" s="238"/>
      <c r="CJ172" s="238"/>
      <c r="CK172" s="238"/>
      <c r="CL172" s="238"/>
      <c r="CM172" s="238"/>
      <c r="CN172" s="238"/>
      <c r="CO172" s="238"/>
      <c r="CP172" s="238"/>
      <c r="CQ172" s="238"/>
      <c r="CR172" s="238"/>
      <c r="CS172" s="238"/>
      <c r="CT172" s="238"/>
      <c r="CU172" s="238"/>
      <c r="CV172" s="238"/>
      <c r="CW172" s="238"/>
      <c r="CX172" s="238"/>
      <c r="CY172" s="238"/>
      <c r="CZ172" s="238"/>
      <c r="DA172" s="238"/>
      <c r="DB172" s="238"/>
    </row>
    <row r="173" spans="1:106" s="237" customFormat="1" ht="12.75">
      <c r="A173" s="239"/>
      <c r="B173" s="239"/>
      <c r="D173" s="250"/>
      <c r="E173" s="250"/>
      <c r="H173" s="251"/>
      <c r="I173" s="252"/>
      <c r="J173" s="252"/>
      <c r="K173" s="251"/>
      <c r="L173" s="251"/>
      <c r="M173" s="251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238"/>
      <c r="BF173" s="238"/>
      <c r="BG173" s="238"/>
      <c r="BH173" s="238"/>
      <c r="BI173" s="238"/>
      <c r="BJ173" s="238"/>
      <c r="BK173" s="238"/>
      <c r="BL173" s="238"/>
      <c r="BM173" s="238"/>
      <c r="BN173" s="238"/>
      <c r="BO173" s="238"/>
      <c r="BP173" s="238"/>
      <c r="BQ173" s="238"/>
      <c r="BR173" s="238"/>
      <c r="BS173" s="238"/>
      <c r="BT173" s="238"/>
      <c r="BU173" s="238"/>
      <c r="BV173" s="238"/>
      <c r="BW173" s="238"/>
      <c r="BX173" s="238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I173" s="238"/>
      <c r="CJ173" s="238"/>
      <c r="CK173" s="238"/>
      <c r="CL173" s="238"/>
      <c r="CM173" s="238"/>
      <c r="CN173" s="238"/>
      <c r="CO173" s="238"/>
      <c r="CP173" s="238"/>
      <c r="CQ173" s="238"/>
      <c r="CR173" s="238"/>
      <c r="CS173" s="238"/>
      <c r="CT173" s="238"/>
      <c r="CU173" s="238"/>
      <c r="CV173" s="238"/>
      <c r="CW173" s="238"/>
      <c r="CX173" s="238"/>
      <c r="CY173" s="238"/>
      <c r="CZ173" s="238"/>
      <c r="DA173" s="238"/>
      <c r="DB173" s="238"/>
    </row>
    <row r="174" spans="1:106" s="237" customFormat="1" ht="12.75">
      <c r="A174" s="239"/>
      <c r="B174" s="239"/>
      <c r="D174" s="250"/>
      <c r="E174" s="250"/>
      <c r="H174" s="251"/>
      <c r="I174" s="252"/>
      <c r="J174" s="252"/>
      <c r="K174" s="251"/>
      <c r="L174" s="251"/>
      <c r="M174" s="251"/>
      <c r="AV174" s="238"/>
      <c r="AW174" s="238"/>
      <c r="AX174" s="238"/>
      <c r="AY174" s="238"/>
      <c r="AZ174" s="238"/>
      <c r="BA174" s="238"/>
      <c r="BB174" s="238"/>
      <c r="BC174" s="238"/>
      <c r="BD174" s="238"/>
      <c r="BE174" s="238"/>
      <c r="BF174" s="238"/>
      <c r="BG174" s="238"/>
      <c r="BH174" s="238"/>
      <c r="BI174" s="238"/>
      <c r="BJ174" s="238"/>
      <c r="BK174" s="238"/>
      <c r="BL174" s="238"/>
      <c r="BM174" s="238"/>
      <c r="BN174" s="238"/>
      <c r="BO174" s="238"/>
      <c r="BP174" s="238"/>
      <c r="BQ174" s="238"/>
      <c r="BR174" s="238"/>
      <c r="BS174" s="238"/>
      <c r="BT174" s="238"/>
      <c r="BU174" s="238"/>
      <c r="BV174" s="238"/>
      <c r="BW174" s="238"/>
      <c r="BX174" s="238"/>
      <c r="BY174" s="238"/>
      <c r="BZ174" s="238"/>
      <c r="CA174" s="238"/>
      <c r="CB174" s="238"/>
      <c r="CC174" s="238"/>
      <c r="CD174" s="238"/>
      <c r="CE174" s="238"/>
      <c r="CF174" s="238"/>
      <c r="CG174" s="238"/>
      <c r="CH174" s="238"/>
      <c r="CI174" s="238"/>
      <c r="CJ174" s="238"/>
      <c r="CK174" s="238"/>
      <c r="CL174" s="238"/>
      <c r="CM174" s="238"/>
      <c r="CN174" s="238"/>
      <c r="CO174" s="238"/>
      <c r="CP174" s="238"/>
      <c r="CQ174" s="238"/>
      <c r="CR174" s="238"/>
      <c r="CS174" s="238"/>
      <c r="CT174" s="238"/>
      <c r="CU174" s="238"/>
      <c r="CV174" s="238"/>
      <c r="CW174" s="238"/>
      <c r="CX174" s="238"/>
      <c r="CY174" s="238"/>
      <c r="CZ174" s="238"/>
      <c r="DA174" s="238"/>
      <c r="DB174" s="238"/>
    </row>
    <row r="175" spans="1:106" s="237" customFormat="1" ht="12.75">
      <c r="A175" s="239"/>
      <c r="B175" s="239"/>
      <c r="D175" s="250"/>
      <c r="E175" s="250"/>
      <c r="H175" s="251"/>
      <c r="I175" s="252"/>
      <c r="J175" s="252"/>
      <c r="K175" s="251"/>
      <c r="L175" s="251"/>
      <c r="M175" s="251"/>
      <c r="AV175" s="238"/>
      <c r="AW175" s="238"/>
      <c r="AX175" s="238"/>
      <c r="AY175" s="238"/>
      <c r="AZ175" s="238"/>
      <c r="BA175" s="238"/>
      <c r="BB175" s="238"/>
      <c r="BC175" s="238"/>
      <c r="BD175" s="238"/>
      <c r="BE175" s="238"/>
      <c r="BF175" s="238"/>
      <c r="BG175" s="238"/>
      <c r="BH175" s="238"/>
      <c r="BI175" s="238"/>
      <c r="BJ175" s="238"/>
      <c r="BK175" s="238"/>
      <c r="BL175" s="238"/>
      <c r="BM175" s="238"/>
      <c r="BN175" s="238"/>
      <c r="BO175" s="238"/>
      <c r="BP175" s="238"/>
      <c r="BQ175" s="238"/>
      <c r="BR175" s="238"/>
      <c r="BS175" s="238"/>
      <c r="BT175" s="238"/>
      <c r="BU175" s="238"/>
      <c r="BV175" s="238"/>
      <c r="BW175" s="238"/>
      <c r="BX175" s="238"/>
      <c r="BY175" s="238"/>
      <c r="BZ175" s="238"/>
      <c r="CA175" s="238"/>
      <c r="CB175" s="238"/>
      <c r="CC175" s="238"/>
      <c r="CD175" s="238"/>
      <c r="CE175" s="238"/>
      <c r="CF175" s="238"/>
      <c r="CG175" s="238"/>
      <c r="CH175" s="238"/>
      <c r="CI175" s="238"/>
      <c r="CJ175" s="238"/>
      <c r="CK175" s="238"/>
      <c r="CL175" s="238"/>
      <c r="CM175" s="238"/>
      <c r="CN175" s="238"/>
      <c r="CO175" s="238"/>
      <c r="CP175" s="238"/>
      <c r="CQ175" s="238"/>
      <c r="CR175" s="238"/>
      <c r="CS175" s="238"/>
      <c r="CT175" s="238"/>
      <c r="CU175" s="238"/>
      <c r="CV175" s="238"/>
      <c r="CW175" s="238"/>
      <c r="CX175" s="238"/>
      <c r="CY175" s="238"/>
      <c r="CZ175" s="238"/>
      <c r="DA175" s="238"/>
      <c r="DB175" s="238"/>
    </row>
    <row r="176" spans="1:106" s="237" customFormat="1" ht="12.75">
      <c r="A176" s="239"/>
      <c r="B176" s="239"/>
      <c r="D176" s="250"/>
      <c r="E176" s="250"/>
      <c r="H176" s="251"/>
      <c r="I176" s="252"/>
      <c r="J176" s="252"/>
      <c r="K176" s="251"/>
      <c r="L176" s="251"/>
      <c r="M176" s="251"/>
      <c r="AV176" s="238"/>
      <c r="AW176" s="238"/>
      <c r="AX176" s="238"/>
      <c r="AY176" s="238"/>
      <c r="AZ176" s="238"/>
      <c r="BA176" s="238"/>
      <c r="BB176" s="238"/>
      <c r="BC176" s="238"/>
      <c r="BD176" s="238"/>
      <c r="BE176" s="238"/>
      <c r="BF176" s="238"/>
      <c r="BG176" s="238"/>
      <c r="BH176" s="238"/>
      <c r="BI176" s="238"/>
      <c r="BJ176" s="238"/>
      <c r="BK176" s="238"/>
      <c r="BL176" s="238"/>
      <c r="BM176" s="238"/>
      <c r="BN176" s="238"/>
      <c r="BO176" s="238"/>
      <c r="BP176" s="238"/>
      <c r="BQ176" s="238"/>
      <c r="BR176" s="238"/>
      <c r="BS176" s="238"/>
      <c r="BT176" s="238"/>
      <c r="BU176" s="238"/>
      <c r="BV176" s="238"/>
      <c r="BW176" s="238"/>
      <c r="BX176" s="238"/>
      <c r="BY176" s="238"/>
      <c r="BZ176" s="238"/>
      <c r="CA176" s="238"/>
      <c r="CB176" s="238"/>
      <c r="CC176" s="238"/>
      <c r="CD176" s="238"/>
      <c r="CE176" s="238"/>
      <c r="CF176" s="238"/>
      <c r="CG176" s="238"/>
      <c r="CH176" s="238"/>
      <c r="CI176" s="238"/>
      <c r="CJ176" s="238"/>
      <c r="CK176" s="238"/>
      <c r="CL176" s="238"/>
      <c r="CM176" s="238"/>
      <c r="CN176" s="238"/>
      <c r="CO176" s="238"/>
      <c r="CP176" s="238"/>
      <c r="CQ176" s="238"/>
      <c r="CR176" s="238"/>
      <c r="CS176" s="238"/>
      <c r="CT176" s="238"/>
      <c r="CU176" s="238"/>
      <c r="CV176" s="238"/>
      <c r="CW176" s="238"/>
      <c r="CX176" s="238"/>
      <c r="CY176" s="238"/>
      <c r="CZ176" s="238"/>
      <c r="DA176" s="238"/>
      <c r="DB176" s="238"/>
    </row>
    <row r="177" spans="1:106" s="237" customFormat="1" ht="12.75">
      <c r="A177" s="239"/>
      <c r="B177" s="239"/>
      <c r="D177" s="250"/>
      <c r="E177" s="250"/>
      <c r="H177" s="251"/>
      <c r="I177" s="252"/>
      <c r="J177" s="252"/>
      <c r="K177" s="251"/>
      <c r="L177" s="251"/>
      <c r="M177" s="251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38"/>
      <c r="BF177" s="238"/>
      <c r="BG177" s="238"/>
      <c r="BH177" s="238"/>
      <c r="BI177" s="238"/>
      <c r="BJ177" s="238"/>
      <c r="BK177" s="238"/>
      <c r="BL177" s="238"/>
      <c r="BM177" s="238"/>
      <c r="BN177" s="238"/>
      <c r="BO177" s="238"/>
      <c r="BP177" s="238"/>
      <c r="BQ177" s="238"/>
      <c r="BR177" s="238"/>
      <c r="BS177" s="238"/>
      <c r="BT177" s="238"/>
      <c r="BU177" s="238"/>
      <c r="BV177" s="238"/>
      <c r="BW177" s="238"/>
      <c r="BX177" s="238"/>
      <c r="BY177" s="238"/>
      <c r="BZ177" s="238"/>
      <c r="CA177" s="238"/>
      <c r="CB177" s="238"/>
      <c r="CC177" s="238"/>
      <c r="CD177" s="238"/>
      <c r="CE177" s="238"/>
      <c r="CF177" s="238"/>
      <c r="CG177" s="238"/>
      <c r="CH177" s="238"/>
      <c r="CI177" s="238"/>
      <c r="CJ177" s="238"/>
      <c r="CK177" s="238"/>
      <c r="CL177" s="238"/>
      <c r="CM177" s="238"/>
      <c r="CN177" s="238"/>
      <c r="CO177" s="238"/>
      <c r="CP177" s="238"/>
      <c r="CQ177" s="238"/>
      <c r="CR177" s="238"/>
      <c r="CS177" s="238"/>
      <c r="CT177" s="238"/>
      <c r="CU177" s="238"/>
      <c r="CV177" s="238"/>
      <c r="CW177" s="238"/>
      <c r="CX177" s="238"/>
      <c r="CY177" s="238"/>
      <c r="CZ177" s="238"/>
      <c r="DA177" s="238"/>
      <c r="DB177" s="238"/>
    </row>
    <row r="178" spans="1:106" s="237" customFormat="1" ht="12.75">
      <c r="A178" s="239"/>
      <c r="B178" s="239"/>
      <c r="D178" s="250"/>
      <c r="E178" s="250"/>
      <c r="H178" s="251"/>
      <c r="I178" s="252"/>
      <c r="J178" s="252"/>
      <c r="K178" s="251"/>
      <c r="L178" s="251"/>
      <c r="M178" s="251"/>
      <c r="AV178" s="238"/>
      <c r="AW178" s="238"/>
      <c r="AX178" s="238"/>
      <c r="AY178" s="238"/>
      <c r="AZ178" s="238"/>
      <c r="BA178" s="238"/>
      <c r="BB178" s="238"/>
      <c r="BC178" s="238"/>
      <c r="BD178" s="238"/>
      <c r="BE178" s="238"/>
      <c r="BF178" s="238"/>
      <c r="BG178" s="238"/>
      <c r="BH178" s="238"/>
      <c r="BI178" s="238"/>
      <c r="BJ178" s="238"/>
      <c r="BK178" s="238"/>
      <c r="BL178" s="238"/>
      <c r="BM178" s="238"/>
      <c r="BN178" s="238"/>
      <c r="BO178" s="238"/>
      <c r="BP178" s="238"/>
      <c r="BQ178" s="238"/>
      <c r="BR178" s="238"/>
      <c r="BS178" s="238"/>
      <c r="BT178" s="238"/>
      <c r="BU178" s="238"/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238"/>
      <c r="CJ178" s="238"/>
      <c r="CK178" s="238"/>
      <c r="CL178" s="238"/>
      <c r="CM178" s="238"/>
      <c r="CN178" s="238"/>
      <c r="CO178" s="238"/>
      <c r="CP178" s="238"/>
      <c r="CQ178" s="238"/>
      <c r="CR178" s="238"/>
      <c r="CS178" s="238"/>
      <c r="CT178" s="238"/>
      <c r="CU178" s="238"/>
      <c r="CV178" s="238"/>
      <c r="CW178" s="238"/>
      <c r="CX178" s="238"/>
      <c r="CY178" s="238"/>
      <c r="CZ178" s="238"/>
      <c r="DA178" s="238"/>
      <c r="DB178" s="238"/>
    </row>
    <row r="179" spans="1:106" s="237" customFormat="1" ht="12.75">
      <c r="A179" s="239"/>
      <c r="B179" s="239"/>
      <c r="D179" s="250"/>
      <c r="E179" s="250"/>
      <c r="H179" s="251"/>
      <c r="I179" s="252"/>
      <c r="J179" s="252"/>
      <c r="K179" s="251"/>
      <c r="L179" s="251"/>
      <c r="M179" s="251"/>
      <c r="AV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8"/>
      <c r="BN179" s="238"/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238"/>
      <c r="CB179" s="238"/>
      <c r="CC179" s="238"/>
      <c r="CD179" s="238"/>
      <c r="CE179" s="238"/>
      <c r="CF179" s="238"/>
      <c r="CG179" s="238"/>
      <c r="CH179" s="238"/>
      <c r="CI179" s="238"/>
      <c r="CJ179" s="238"/>
      <c r="CK179" s="238"/>
      <c r="CL179" s="238"/>
      <c r="CM179" s="238"/>
      <c r="CN179" s="238"/>
      <c r="CO179" s="238"/>
      <c r="CP179" s="238"/>
      <c r="CQ179" s="238"/>
      <c r="CR179" s="238"/>
      <c r="CS179" s="238"/>
      <c r="CT179" s="238"/>
      <c r="CU179" s="238"/>
      <c r="CV179" s="238"/>
      <c r="CW179" s="238"/>
      <c r="CX179" s="238"/>
      <c r="CY179" s="238"/>
      <c r="CZ179" s="238"/>
      <c r="DA179" s="238"/>
      <c r="DB179" s="238"/>
    </row>
    <row r="180" spans="1:106" s="237" customFormat="1" ht="12.75">
      <c r="A180" s="239"/>
      <c r="B180" s="239"/>
      <c r="D180" s="250"/>
      <c r="E180" s="250"/>
      <c r="H180" s="251"/>
      <c r="I180" s="252"/>
      <c r="J180" s="252"/>
      <c r="K180" s="251"/>
      <c r="L180" s="251"/>
      <c r="M180" s="251"/>
      <c r="AV180" s="238"/>
      <c r="AW180" s="238"/>
      <c r="AX180" s="238"/>
      <c r="AY180" s="238"/>
      <c r="AZ180" s="238"/>
      <c r="BA180" s="238"/>
      <c r="BB180" s="238"/>
      <c r="BC180" s="238"/>
      <c r="BD180" s="238"/>
      <c r="BE180" s="238"/>
      <c r="BF180" s="238"/>
      <c r="BG180" s="238"/>
      <c r="BH180" s="238"/>
      <c r="BI180" s="238"/>
      <c r="BJ180" s="238"/>
      <c r="BK180" s="238"/>
      <c r="BL180" s="238"/>
      <c r="BM180" s="238"/>
      <c r="BN180" s="238"/>
      <c r="BO180" s="238"/>
      <c r="BP180" s="238"/>
      <c r="BQ180" s="238"/>
      <c r="BR180" s="238"/>
      <c r="BS180" s="238"/>
      <c r="BT180" s="238"/>
      <c r="BU180" s="238"/>
      <c r="BV180" s="238"/>
      <c r="BW180" s="238"/>
      <c r="BX180" s="238"/>
      <c r="BY180" s="238"/>
      <c r="BZ180" s="238"/>
      <c r="CA180" s="238"/>
      <c r="CB180" s="238"/>
      <c r="CC180" s="238"/>
      <c r="CD180" s="238"/>
      <c r="CE180" s="238"/>
      <c r="CF180" s="238"/>
      <c r="CG180" s="238"/>
      <c r="CH180" s="238"/>
      <c r="CI180" s="238"/>
      <c r="CJ180" s="238"/>
      <c r="CK180" s="238"/>
      <c r="CL180" s="238"/>
      <c r="CM180" s="238"/>
      <c r="CN180" s="238"/>
      <c r="CO180" s="238"/>
      <c r="CP180" s="238"/>
      <c r="CQ180" s="238"/>
      <c r="CR180" s="238"/>
      <c r="CS180" s="238"/>
      <c r="CT180" s="238"/>
      <c r="CU180" s="238"/>
      <c r="CV180" s="238"/>
      <c r="CW180" s="238"/>
      <c r="CX180" s="238"/>
      <c r="CY180" s="238"/>
      <c r="CZ180" s="238"/>
      <c r="DA180" s="238"/>
      <c r="DB180" s="238"/>
    </row>
    <row r="181" spans="1:106" s="237" customFormat="1" ht="12.75">
      <c r="A181" s="239"/>
      <c r="B181" s="239"/>
      <c r="D181" s="250"/>
      <c r="E181" s="250"/>
      <c r="H181" s="251"/>
      <c r="I181" s="252"/>
      <c r="J181" s="252"/>
      <c r="K181" s="251"/>
      <c r="L181" s="251"/>
      <c r="M181" s="251"/>
      <c r="AV181" s="238"/>
      <c r="AW181" s="238"/>
      <c r="AX181" s="238"/>
      <c r="AY181" s="238"/>
      <c r="AZ181" s="238"/>
      <c r="BA181" s="238"/>
      <c r="BB181" s="238"/>
      <c r="BC181" s="238"/>
      <c r="BD181" s="238"/>
      <c r="BE181" s="238"/>
      <c r="BF181" s="238"/>
      <c r="BG181" s="238"/>
      <c r="BH181" s="238"/>
      <c r="BI181" s="238"/>
      <c r="BJ181" s="238"/>
      <c r="BK181" s="238"/>
      <c r="BL181" s="238"/>
      <c r="BM181" s="238"/>
      <c r="BN181" s="238"/>
      <c r="BO181" s="238"/>
      <c r="BP181" s="238"/>
      <c r="BQ181" s="238"/>
      <c r="BR181" s="238"/>
      <c r="BS181" s="238"/>
      <c r="BT181" s="238"/>
      <c r="BU181" s="238"/>
      <c r="BV181" s="238"/>
      <c r="BW181" s="238"/>
      <c r="BX181" s="238"/>
      <c r="BY181" s="238"/>
      <c r="BZ181" s="238"/>
      <c r="CA181" s="238"/>
      <c r="CB181" s="238"/>
      <c r="CC181" s="238"/>
      <c r="CD181" s="238"/>
      <c r="CE181" s="238"/>
      <c r="CF181" s="238"/>
      <c r="CG181" s="238"/>
      <c r="CH181" s="238"/>
      <c r="CI181" s="238"/>
      <c r="CJ181" s="238"/>
      <c r="CK181" s="238"/>
      <c r="CL181" s="238"/>
      <c r="CM181" s="238"/>
      <c r="CN181" s="238"/>
      <c r="CO181" s="238"/>
      <c r="CP181" s="238"/>
      <c r="CQ181" s="238"/>
      <c r="CR181" s="238"/>
      <c r="CS181" s="238"/>
      <c r="CT181" s="238"/>
      <c r="CU181" s="238"/>
      <c r="CV181" s="238"/>
      <c r="CW181" s="238"/>
      <c r="CX181" s="238"/>
      <c r="CY181" s="238"/>
      <c r="CZ181" s="238"/>
      <c r="DA181" s="238"/>
      <c r="DB181" s="238"/>
    </row>
    <row r="182" spans="1:106" s="237" customFormat="1" ht="12.75">
      <c r="A182" s="239"/>
      <c r="B182" s="239"/>
      <c r="D182" s="250"/>
      <c r="E182" s="250"/>
      <c r="H182" s="251"/>
      <c r="I182" s="252"/>
      <c r="J182" s="252"/>
      <c r="K182" s="251"/>
      <c r="L182" s="251"/>
      <c r="M182" s="251"/>
      <c r="AV182" s="238"/>
      <c r="AW182" s="238"/>
      <c r="AX182" s="238"/>
      <c r="AY182" s="238"/>
      <c r="AZ182" s="238"/>
      <c r="BA182" s="238"/>
      <c r="BB182" s="238"/>
      <c r="BC182" s="238"/>
      <c r="BD182" s="238"/>
      <c r="BE182" s="238"/>
      <c r="BF182" s="238"/>
      <c r="BG182" s="238"/>
      <c r="BH182" s="238"/>
      <c r="BI182" s="238"/>
      <c r="BJ182" s="238"/>
      <c r="BK182" s="238"/>
      <c r="BL182" s="238"/>
      <c r="BM182" s="238"/>
      <c r="BN182" s="238"/>
      <c r="BO182" s="238"/>
      <c r="BP182" s="238"/>
      <c r="BQ182" s="238"/>
      <c r="BR182" s="238"/>
      <c r="BS182" s="238"/>
      <c r="BT182" s="238"/>
      <c r="BU182" s="238"/>
      <c r="BV182" s="238"/>
      <c r="BW182" s="238"/>
      <c r="BX182" s="238"/>
      <c r="BY182" s="238"/>
      <c r="BZ182" s="238"/>
      <c r="CA182" s="238"/>
      <c r="CB182" s="238"/>
      <c r="CC182" s="238"/>
      <c r="CD182" s="238"/>
      <c r="CE182" s="238"/>
      <c r="CF182" s="238"/>
      <c r="CG182" s="238"/>
      <c r="CH182" s="238"/>
      <c r="CI182" s="238"/>
      <c r="CJ182" s="238"/>
      <c r="CK182" s="238"/>
      <c r="CL182" s="238"/>
      <c r="CM182" s="238"/>
      <c r="CN182" s="238"/>
      <c r="CO182" s="238"/>
      <c r="CP182" s="238"/>
      <c r="CQ182" s="238"/>
      <c r="CR182" s="238"/>
      <c r="CS182" s="238"/>
      <c r="CT182" s="238"/>
      <c r="CU182" s="238"/>
      <c r="CV182" s="238"/>
      <c r="CW182" s="238"/>
      <c r="CX182" s="238"/>
      <c r="CY182" s="238"/>
      <c r="CZ182" s="238"/>
      <c r="DA182" s="238"/>
      <c r="DB182" s="238"/>
    </row>
    <row r="183" spans="1:106" s="237" customFormat="1" ht="12.75">
      <c r="A183" s="239"/>
      <c r="B183" s="239"/>
      <c r="D183" s="250"/>
      <c r="E183" s="250"/>
      <c r="H183" s="251"/>
      <c r="I183" s="252"/>
      <c r="J183" s="252"/>
      <c r="K183" s="251"/>
      <c r="L183" s="251"/>
      <c r="M183" s="251"/>
      <c r="AV183" s="238"/>
      <c r="AW183" s="238"/>
      <c r="AX183" s="238"/>
      <c r="AY183" s="238"/>
      <c r="AZ183" s="238"/>
      <c r="BA183" s="238"/>
      <c r="BB183" s="238"/>
      <c r="BC183" s="238"/>
      <c r="BD183" s="238"/>
      <c r="BE183" s="238"/>
      <c r="BF183" s="238"/>
      <c r="BG183" s="238"/>
      <c r="BH183" s="238"/>
      <c r="BI183" s="238"/>
      <c r="BJ183" s="238"/>
      <c r="BK183" s="238"/>
      <c r="BL183" s="238"/>
      <c r="BM183" s="238"/>
      <c r="BN183" s="238"/>
      <c r="BO183" s="238"/>
      <c r="BP183" s="238"/>
      <c r="BQ183" s="238"/>
      <c r="BR183" s="238"/>
      <c r="BS183" s="238"/>
      <c r="BT183" s="238"/>
      <c r="BU183" s="238"/>
      <c r="BV183" s="238"/>
      <c r="BW183" s="238"/>
      <c r="BX183" s="238"/>
      <c r="BY183" s="238"/>
      <c r="BZ183" s="238"/>
      <c r="CA183" s="238"/>
      <c r="CB183" s="238"/>
      <c r="CC183" s="238"/>
      <c r="CD183" s="238"/>
      <c r="CE183" s="238"/>
      <c r="CF183" s="238"/>
      <c r="CG183" s="238"/>
      <c r="CH183" s="238"/>
      <c r="CI183" s="238"/>
      <c r="CJ183" s="238"/>
      <c r="CK183" s="238"/>
      <c r="CL183" s="238"/>
      <c r="CM183" s="238"/>
      <c r="CN183" s="238"/>
      <c r="CO183" s="238"/>
      <c r="CP183" s="238"/>
      <c r="CQ183" s="238"/>
      <c r="CR183" s="238"/>
      <c r="CS183" s="238"/>
      <c r="CT183" s="238"/>
      <c r="CU183" s="238"/>
      <c r="CV183" s="238"/>
      <c r="CW183" s="238"/>
      <c r="CX183" s="238"/>
      <c r="CY183" s="238"/>
      <c r="CZ183" s="238"/>
      <c r="DA183" s="238"/>
      <c r="DB183" s="238"/>
    </row>
    <row r="184" spans="1:106" s="237" customFormat="1" ht="12.75">
      <c r="A184" s="239"/>
      <c r="B184" s="239"/>
      <c r="D184" s="250"/>
      <c r="E184" s="250"/>
      <c r="H184" s="251"/>
      <c r="I184" s="252"/>
      <c r="J184" s="252"/>
      <c r="K184" s="251"/>
      <c r="L184" s="251"/>
      <c r="M184" s="251"/>
      <c r="AV184" s="238"/>
      <c r="AW184" s="238"/>
      <c r="AX184" s="238"/>
      <c r="AY184" s="238"/>
      <c r="AZ184" s="238"/>
      <c r="BA184" s="238"/>
      <c r="BB184" s="238"/>
      <c r="BC184" s="238"/>
      <c r="BD184" s="238"/>
      <c r="BE184" s="238"/>
      <c r="BF184" s="238"/>
      <c r="BG184" s="238"/>
      <c r="BH184" s="238"/>
      <c r="BI184" s="238"/>
      <c r="BJ184" s="238"/>
      <c r="BK184" s="238"/>
      <c r="BL184" s="238"/>
      <c r="BM184" s="238"/>
      <c r="BN184" s="238"/>
      <c r="BO184" s="238"/>
      <c r="BP184" s="238"/>
      <c r="BQ184" s="238"/>
      <c r="BR184" s="238"/>
      <c r="BS184" s="238"/>
      <c r="BT184" s="238"/>
      <c r="BU184" s="238"/>
      <c r="BV184" s="238"/>
      <c r="BW184" s="238"/>
      <c r="BX184" s="238"/>
      <c r="BY184" s="238"/>
      <c r="BZ184" s="238"/>
      <c r="CA184" s="238"/>
      <c r="CB184" s="238"/>
      <c r="CC184" s="238"/>
      <c r="CD184" s="238"/>
      <c r="CE184" s="238"/>
      <c r="CF184" s="238"/>
      <c r="CG184" s="238"/>
      <c r="CH184" s="238"/>
      <c r="CI184" s="238"/>
      <c r="CJ184" s="238"/>
      <c r="CK184" s="238"/>
      <c r="CL184" s="238"/>
      <c r="CM184" s="238"/>
      <c r="CN184" s="238"/>
      <c r="CO184" s="238"/>
      <c r="CP184" s="238"/>
      <c r="CQ184" s="238"/>
      <c r="CR184" s="238"/>
      <c r="CS184" s="238"/>
      <c r="CT184" s="238"/>
      <c r="CU184" s="238"/>
      <c r="CV184" s="238"/>
      <c r="CW184" s="238"/>
      <c r="CX184" s="238"/>
      <c r="CY184" s="238"/>
      <c r="CZ184" s="238"/>
      <c r="DA184" s="238"/>
      <c r="DB184" s="238"/>
    </row>
    <row r="185" spans="1:106" s="237" customFormat="1" ht="12.75">
      <c r="A185" s="239"/>
      <c r="B185" s="239"/>
      <c r="D185" s="250"/>
      <c r="E185" s="250"/>
      <c r="H185" s="251"/>
      <c r="I185" s="252"/>
      <c r="J185" s="252"/>
      <c r="K185" s="251"/>
      <c r="L185" s="251"/>
      <c r="M185" s="251"/>
      <c r="AV185" s="238"/>
      <c r="AW185" s="238"/>
      <c r="AX185" s="238"/>
      <c r="AY185" s="238"/>
      <c r="AZ185" s="238"/>
      <c r="BA185" s="238"/>
      <c r="BB185" s="238"/>
      <c r="BC185" s="238"/>
      <c r="BD185" s="238"/>
      <c r="BE185" s="238"/>
      <c r="BF185" s="238"/>
      <c r="BG185" s="238"/>
      <c r="BH185" s="238"/>
      <c r="BI185" s="238"/>
      <c r="BJ185" s="238"/>
      <c r="BK185" s="238"/>
      <c r="BL185" s="238"/>
      <c r="BM185" s="238"/>
      <c r="BN185" s="238"/>
      <c r="BO185" s="238"/>
      <c r="BP185" s="238"/>
      <c r="BQ185" s="238"/>
      <c r="BR185" s="238"/>
      <c r="BS185" s="238"/>
      <c r="BT185" s="238"/>
      <c r="BU185" s="238"/>
      <c r="BV185" s="238"/>
      <c r="BW185" s="238"/>
      <c r="BX185" s="238"/>
      <c r="BY185" s="238"/>
      <c r="BZ185" s="238"/>
      <c r="CA185" s="238"/>
      <c r="CB185" s="238"/>
      <c r="CC185" s="238"/>
      <c r="CD185" s="238"/>
      <c r="CE185" s="238"/>
      <c r="CF185" s="238"/>
      <c r="CG185" s="238"/>
      <c r="CH185" s="238"/>
      <c r="CI185" s="238"/>
      <c r="CJ185" s="238"/>
      <c r="CK185" s="238"/>
      <c r="CL185" s="238"/>
      <c r="CM185" s="238"/>
      <c r="CN185" s="238"/>
      <c r="CO185" s="238"/>
      <c r="CP185" s="238"/>
      <c r="CQ185" s="238"/>
      <c r="CR185" s="238"/>
      <c r="CS185" s="238"/>
      <c r="CT185" s="238"/>
      <c r="CU185" s="238"/>
      <c r="CV185" s="238"/>
      <c r="CW185" s="238"/>
      <c r="CX185" s="238"/>
      <c r="CY185" s="238"/>
      <c r="CZ185" s="238"/>
      <c r="DA185" s="238"/>
      <c r="DB185" s="238"/>
    </row>
    <row r="186" spans="1:106" s="237" customFormat="1" ht="12.75">
      <c r="A186" s="239"/>
      <c r="B186" s="239"/>
      <c r="D186" s="250"/>
      <c r="E186" s="250"/>
      <c r="H186" s="251"/>
      <c r="I186" s="252"/>
      <c r="J186" s="252"/>
      <c r="K186" s="251"/>
      <c r="L186" s="251"/>
      <c r="M186" s="251"/>
      <c r="AV186" s="238"/>
      <c r="AW186" s="238"/>
      <c r="AX186" s="238"/>
      <c r="AY186" s="238"/>
      <c r="AZ186" s="238"/>
      <c r="BA186" s="238"/>
      <c r="BB186" s="238"/>
      <c r="BC186" s="238"/>
      <c r="BD186" s="238"/>
      <c r="BE186" s="238"/>
      <c r="BF186" s="238"/>
      <c r="BG186" s="238"/>
      <c r="BH186" s="238"/>
      <c r="BI186" s="238"/>
      <c r="BJ186" s="238"/>
      <c r="BK186" s="238"/>
      <c r="BL186" s="238"/>
      <c r="BM186" s="238"/>
      <c r="BN186" s="238"/>
      <c r="BO186" s="238"/>
      <c r="BP186" s="238"/>
      <c r="BQ186" s="238"/>
      <c r="BR186" s="238"/>
      <c r="BS186" s="238"/>
      <c r="BT186" s="238"/>
      <c r="BU186" s="238"/>
      <c r="BV186" s="238"/>
      <c r="BW186" s="238"/>
      <c r="BX186" s="238"/>
      <c r="BY186" s="238"/>
      <c r="BZ186" s="238"/>
      <c r="CA186" s="238"/>
      <c r="CB186" s="238"/>
      <c r="CC186" s="238"/>
      <c r="CD186" s="238"/>
      <c r="CE186" s="238"/>
      <c r="CF186" s="238"/>
      <c r="CG186" s="238"/>
      <c r="CH186" s="238"/>
      <c r="CI186" s="238"/>
      <c r="CJ186" s="238"/>
      <c r="CK186" s="238"/>
      <c r="CL186" s="238"/>
      <c r="CM186" s="238"/>
      <c r="CN186" s="238"/>
      <c r="CO186" s="238"/>
      <c r="CP186" s="238"/>
      <c r="CQ186" s="238"/>
      <c r="CR186" s="238"/>
      <c r="CS186" s="238"/>
      <c r="CT186" s="238"/>
      <c r="CU186" s="238"/>
      <c r="CV186" s="238"/>
      <c r="CW186" s="238"/>
      <c r="CX186" s="238"/>
      <c r="CY186" s="238"/>
      <c r="CZ186" s="238"/>
      <c r="DA186" s="238"/>
      <c r="DB186" s="238"/>
    </row>
    <row r="187" spans="1:106" s="237" customFormat="1" ht="12.75">
      <c r="A187" s="239"/>
      <c r="B187" s="239"/>
      <c r="D187" s="250"/>
      <c r="E187" s="250"/>
      <c r="H187" s="251"/>
      <c r="I187" s="252"/>
      <c r="J187" s="252"/>
      <c r="K187" s="251"/>
      <c r="L187" s="251"/>
      <c r="M187" s="251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  <c r="CC187" s="238"/>
      <c r="CD187" s="238"/>
      <c r="CE187" s="238"/>
      <c r="CF187" s="238"/>
      <c r="CG187" s="238"/>
      <c r="CH187" s="238"/>
      <c r="CI187" s="238"/>
      <c r="CJ187" s="238"/>
      <c r="CK187" s="238"/>
      <c r="CL187" s="238"/>
      <c r="CM187" s="238"/>
      <c r="CN187" s="238"/>
      <c r="CO187" s="238"/>
      <c r="CP187" s="238"/>
      <c r="CQ187" s="238"/>
      <c r="CR187" s="238"/>
      <c r="CS187" s="238"/>
      <c r="CT187" s="238"/>
      <c r="CU187" s="238"/>
      <c r="CV187" s="238"/>
      <c r="CW187" s="238"/>
      <c r="CX187" s="238"/>
      <c r="CY187" s="238"/>
      <c r="CZ187" s="238"/>
      <c r="DA187" s="238"/>
      <c r="DB187" s="238"/>
    </row>
    <row r="188" spans="1:106" s="237" customFormat="1" ht="12.75">
      <c r="A188" s="239"/>
      <c r="B188" s="239"/>
      <c r="D188" s="250"/>
      <c r="E188" s="250"/>
      <c r="H188" s="251"/>
      <c r="I188" s="252"/>
      <c r="J188" s="252"/>
      <c r="K188" s="251"/>
      <c r="L188" s="251"/>
      <c r="M188" s="251"/>
      <c r="AV188" s="238"/>
      <c r="AW188" s="238"/>
      <c r="AX188" s="238"/>
      <c r="AY188" s="238"/>
      <c r="AZ188" s="238"/>
      <c r="BA188" s="238"/>
      <c r="BB188" s="238"/>
      <c r="BC188" s="238"/>
      <c r="BD188" s="238"/>
      <c r="BE188" s="238"/>
      <c r="BF188" s="238"/>
      <c r="BG188" s="238"/>
      <c r="BH188" s="238"/>
      <c r="BI188" s="238"/>
      <c r="BJ188" s="238"/>
      <c r="BK188" s="238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238"/>
      <c r="CB188" s="238"/>
      <c r="CC188" s="238"/>
      <c r="CD188" s="238"/>
      <c r="CE188" s="238"/>
      <c r="CF188" s="238"/>
      <c r="CG188" s="238"/>
      <c r="CH188" s="238"/>
      <c r="CI188" s="238"/>
      <c r="CJ188" s="238"/>
      <c r="CK188" s="238"/>
      <c r="CL188" s="238"/>
      <c r="CM188" s="238"/>
      <c r="CN188" s="238"/>
      <c r="CO188" s="238"/>
      <c r="CP188" s="238"/>
      <c r="CQ188" s="238"/>
      <c r="CR188" s="238"/>
      <c r="CS188" s="238"/>
      <c r="CT188" s="238"/>
      <c r="CU188" s="238"/>
      <c r="CV188" s="238"/>
      <c r="CW188" s="238"/>
      <c r="CX188" s="238"/>
      <c r="CY188" s="238"/>
      <c r="CZ188" s="238"/>
      <c r="DA188" s="238"/>
      <c r="DB188" s="238"/>
    </row>
    <row r="189" spans="1:106" s="237" customFormat="1" ht="12.75">
      <c r="A189" s="239"/>
      <c r="B189" s="239"/>
      <c r="D189" s="250"/>
      <c r="E189" s="250"/>
      <c r="H189" s="251"/>
      <c r="I189" s="252"/>
      <c r="J189" s="252"/>
      <c r="K189" s="251"/>
      <c r="L189" s="251"/>
      <c r="M189" s="251"/>
      <c r="AV189" s="238"/>
      <c r="AW189" s="238"/>
      <c r="AX189" s="238"/>
      <c r="AY189" s="238"/>
      <c r="AZ189" s="238"/>
      <c r="BA189" s="238"/>
      <c r="BB189" s="238"/>
      <c r="BC189" s="238"/>
      <c r="BD189" s="238"/>
      <c r="BE189" s="238"/>
      <c r="BF189" s="238"/>
      <c r="BG189" s="238"/>
      <c r="BH189" s="238"/>
      <c r="BI189" s="238"/>
      <c r="BJ189" s="238"/>
      <c r="BK189" s="238"/>
      <c r="BL189" s="238"/>
      <c r="BM189" s="238"/>
      <c r="BN189" s="238"/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8"/>
      <c r="CC189" s="238"/>
      <c r="CD189" s="238"/>
      <c r="CE189" s="238"/>
      <c r="CF189" s="238"/>
      <c r="CG189" s="238"/>
      <c r="CH189" s="238"/>
      <c r="CI189" s="238"/>
      <c r="CJ189" s="238"/>
      <c r="CK189" s="238"/>
      <c r="CL189" s="238"/>
      <c r="CM189" s="238"/>
      <c r="CN189" s="238"/>
      <c r="CO189" s="238"/>
      <c r="CP189" s="238"/>
      <c r="CQ189" s="238"/>
      <c r="CR189" s="238"/>
      <c r="CS189" s="238"/>
      <c r="CT189" s="238"/>
      <c r="CU189" s="238"/>
      <c r="CV189" s="238"/>
      <c r="CW189" s="238"/>
      <c r="CX189" s="238"/>
      <c r="CY189" s="238"/>
      <c r="CZ189" s="238"/>
      <c r="DA189" s="238"/>
      <c r="DB189" s="238"/>
    </row>
    <row r="190" spans="1:106" s="237" customFormat="1" ht="12.75">
      <c r="A190" s="239"/>
      <c r="B190" s="239"/>
      <c r="D190" s="250"/>
      <c r="E190" s="250"/>
      <c r="H190" s="251"/>
      <c r="I190" s="252"/>
      <c r="J190" s="252"/>
      <c r="K190" s="251"/>
      <c r="L190" s="251"/>
      <c r="M190" s="251"/>
      <c r="AV190" s="238"/>
      <c r="AW190" s="238"/>
      <c r="AX190" s="238"/>
      <c r="AY190" s="238"/>
      <c r="AZ190" s="238"/>
      <c r="BA190" s="238"/>
      <c r="BB190" s="238"/>
      <c r="BC190" s="238"/>
      <c r="BD190" s="238"/>
      <c r="BE190" s="238"/>
      <c r="BF190" s="238"/>
      <c r="BG190" s="238"/>
      <c r="BH190" s="238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8"/>
      <c r="CC190" s="238"/>
      <c r="CD190" s="238"/>
      <c r="CE190" s="238"/>
      <c r="CF190" s="23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238"/>
      <c r="CX190" s="238"/>
      <c r="CY190" s="238"/>
      <c r="CZ190" s="238"/>
      <c r="DA190" s="238"/>
      <c r="DB190" s="238"/>
    </row>
    <row r="191" spans="1:106" s="237" customFormat="1" ht="12.75">
      <c r="A191" s="239"/>
      <c r="B191" s="239"/>
      <c r="D191" s="250"/>
      <c r="E191" s="250"/>
      <c r="H191" s="251"/>
      <c r="I191" s="252"/>
      <c r="J191" s="252"/>
      <c r="K191" s="251"/>
      <c r="L191" s="251"/>
      <c r="M191" s="251"/>
      <c r="AV191" s="238"/>
      <c r="AW191" s="238"/>
      <c r="AX191" s="238"/>
      <c r="AY191" s="238"/>
      <c r="AZ191" s="238"/>
      <c r="BA191" s="238"/>
      <c r="BB191" s="238"/>
      <c r="BC191" s="238"/>
      <c r="BD191" s="238"/>
      <c r="BE191" s="238"/>
      <c r="BF191" s="238"/>
      <c r="BG191" s="238"/>
      <c r="BH191" s="238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8"/>
      <c r="CC191" s="238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38"/>
      <c r="CX191" s="238"/>
      <c r="CY191" s="238"/>
      <c r="CZ191" s="238"/>
      <c r="DA191" s="238"/>
      <c r="DB191" s="238"/>
    </row>
    <row r="192" spans="1:106" s="237" customFormat="1" ht="12.75">
      <c r="A192" s="239"/>
      <c r="B192" s="239"/>
      <c r="D192" s="250"/>
      <c r="E192" s="250"/>
      <c r="H192" s="251"/>
      <c r="I192" s="252"/>
      <c r="J192" s="252"/>
      <c r="K192" s="251"/>
      <c r="L192" s="251"/>
      <c r="M192" s="251"/>
      <c r="AV192" s="238"/>
      <c r="AW192" s="238"/>
      <c r="AX192" s="238"/>
      <c r="AY192" s="238"/>
      <c r="AZ192" s="238"/>
      <c r="BA192" s="238"/>
      <c r="BB192" s="238"/>
      <c r="BC192" s="238"/>
      <c r="BD192" s="238"/>
      <c r="BE192" s="238"/>
      <c r="BF192" s="238"/>
      <c r="BG192" s="238"/>
      <c r="BH192" s="238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238"/>
      <c r="CB192" s="238"/>
      <c r="CC192" s="238"/>
      <c r="CD192" s="238"/>
      <c r="CE192" s="238"/>
      <c r="CF192" s="238"/>
      <c r="CG192" s="238"/>
      <c r="CH192" s="238"/>
      <c r="CI192" s="238"/>
      <c r="CJ192" s="238"/>
      <c r="CK192" s="238"/>
      <c r="CL192" s="238"/>
      <c r="CM192" s="238"/>
      <c r="CN192" s="238"/>
      <c r="CO192" s="238"/>
      <c r="CP192" s="238"/>
      <c r="CQ192" s="238"/>
      <c r="CR192" s="238"/>
      <c r="CS192" s="238"/>
      <c r="CT192" s="238"/>
      <c r="CU192" s="238"/>
      <c r="CV192" s="238"/>
      <c r="CW192" s="238"/>
      <c r="CX192" s="238"/>
      <c r="CY192" s="238"/>
      <c r="CZ192" s="238"/>
      <c r="DA192" s="238"/>
      <c r="DB192" s="238"/>
    </row>
    <row r="193" spans="1:106" s="237" customFormat="1" ht="12.75">
      <c r="A193" s="239"/>
      <c r="B193" s="239"/>
      <c r="D193" s="250"/>
      <c r="E193" s="250"/>
      <c r="H193" s="251"/>
      <c r="I193" s="252"/>
      <c r="J193" s="252"/>
      <c r="K193" s="251"/>
      <c r="L193" s="251"/>
      <c r="M193" s="251"/>
      <c r="AV193" s="238"/>
      <c r="AW193" s="238"/>
      <c r="AX193" s="238"/>
      <c r="AY193" s="238"/>
      <c r="AZ193" s="238"/>
      <c r="BA193" s="238"/>
      <c r="BB193" s="238"/>
      <c r="BC193" s="238"/>
      <c r="BD193" s="238"/>
      <c r="BE193" s="238"/>
      <c r="BF193" s="238"/>
      <c r="BG193" s="238"/>
      <c r="BH193" s="238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238"/>
      <c r="BY193" s="238"/>
      <c r="BZ193" s="238"/>
      <c r="CA193" s="238"/>
      <c r="CB193" s="238"/>
      <c r="CC193" s="238"/>
      <c r="CD193" s="238"/>
      <c r="CE193" s="238"/>
      <c r="CF193" s="238"/>
      <c r="CG193" s="238"/>
      <c r="CH193" s="238"/>
      <c r="CI193" s="238"/>
      <c r="CJ193" s="238"/>
      <c r="CK193" s="238"/>
      <c r="CL193" s="238"/>
      <c r="CM193" s="238"/>
      <c r="CN193" s="238"/>
      <c r="CO193" s="238"/>
      <c r="CP193" s="238"/>
      <c r="CQ193" s="238"/>
      <c r="CR193" s="238"/>
      <c r="CS193" s="238"/>
      <c r="CT193" s="238"/>
      <c r="CU193" s="238"/>
      <c r="CV193" s="238"/>
      <c r="CW193" s="238"/>
      <c r="CX193" s="238"/>
      <c r="CY193" s="238"/>
      <c r="CZ193" s="238"/>
      <c r="DA193" s="238"/>
      <c r="DB193" s="238"/>
    </row>
    <row r="194" spans="1:106" s="237" customFormat="1" ht="12.75">
      <c r="A194" s="239"/>
      <c r="B194" s="239"/>
      <c r="D194" s="250"/>
      <c r="E194" s="250"/>
      <c r="H194" s="251"/>
      <c r="I194" s="252"/>
      <c r="J194" s="252"/>
      <c r="K194" s="251"/>
      <c r="L194" s="251"/>
      <c r="M194" s="251"/>
      <c r="AV194" s="238"/>
      <c r="AW194" s="238"/>
      <c r="AX194" s="238"/>
      <c r="AY194" s="238"/>
      <c r="AZ194" s="238"/>
      <c r="BA194" s="238"/>
      <c r="BB194" s="238"/>
      <c r="BC194" s="238"/>
      <c r="BD194" s="238"/>
      <c r="BE194" s="238"/>
      <c r="BF194" s="238"/>
      <c r="BG194" s="238"/>
      <c r="BH194" s="238"/>
      <c r="BI194" s="238"/>
      <c r="BJ194" s="238"/>
      <c r="BK194" s="238"/>
      <c r="BL194" s="238"/>
      <c r="BM194" s="238"/>
      <c r="BN194" s="238"/>
      <c r="BO194" s="238"/>
      <c r="BP194" s="238"/>
      <c r="BQ194" s="238"/>
      <c r="BR194" s="238"/>
      <c r="BS194" s="238"/>
      <c r="BT194" s="238"/>
      <c r="BU194" s="238"/>
      <c r="BV194" s="238"/>
      <c r="BW194" s="238"/>
      <c r="BX194" s="238"/>
      <c r="BY194" s="238"/>
      <c r="BZ194" s="238"/>
      <c r="CA194" s="238"/>
      <c r="CB194" s="238"/>
      <c r="CC194" s="238"/>
      <c r="CD194" s="238"/>
      <c r="CE194" s="238"/>
      <c r="CF194" s="238"/>
      <c r="CG194" s="238"/>
      <c r="CH194" s="238"/>
      <c r="CI194" s="238"/>
      <c r="CJ194" s="238"/>
      <c r="CK194" s="238"/>
      <c r="CL194" s="238"/>
      <c r="CM194" s="238"/>
      <c r="CN194" s="238"/>
      <c r="CO194" s="238"/>
      <c r="CP194" s="238"/>
      <c r="CQ194" s="238"/>
      <c r="CR194" s="238"/>
      <c r="CS194" s="238"/>
      <c r="CT194" s="238"/>
      <c r="CU194" s="238"/>
      <c r="CV194" s="238"/>
      <c r="CW194" s="238"/>
      <c r="CX194" s="238"/>
      <c r="CY194" s="238"/>
      <c r="CZ194" s="238"/>
      <c r="DA194" s="238"/>
      <c r="DB194" s="238"/>
    </row>
    <row r="195" spans="1:106" s="237" customFormat="1" ht="12.75">
      <c r="A195" s="239"/>
      <c r="B195" s="239"/>
      <c r="D195" s="250"/>
      <c r="E195" s="250"/>
      <c r="H195" s="251"/>
      <c r="I195" s="252"/>
      <c r="J195" s="252"/>
      <c r="K195" s="251"/>
      <c r="L195" s="251"/>
      <c r="M195" s="251"/>
      <c r="AV195" s="238"/>
      <c r="AW195" s="238"/>
      <c r="AX195" s="238"/>
      <c r="AY195" s="238"/>
      <c r="AZ195" s="238"/>
      <c r="BA195" s="238"/>
      <c r="BB195" s="238"/>
      <c r="BC195" s="238"/>
      <c r="BD195" s="238"/>
      <c r="BE195" s="238"/>
      <c r="BF195" s="238"/>
      <c r="BG195" s="238"/>
      <c r="BH195" s="238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238"/>
      <c r="BY195" s="238"/>
      <c r="BZ195" s="238"/>
      <c r="CA195" s="238"/>
      <c r="CB195" s="238"/>
      <c r="CC195" s="238"/>
      <c r="CD195" s="238"/>
      <c r="CE195" s="238"/>
      <c r="CF195" s="238"/>
      <c r="CG195" s="238"/>
      <c r="CH195" s="238"/>
      <c r="CI195" s="238"/>
      <c r="CJ195" s="238"/>
      <c r="CK195" s="238"/>
      <c r="CL195" s="238"/>
      <c r="CM195" s="238"/>
      <c r="CN195" s="238"/>
      <c r="CO195" s="238"/>
      <c r="CP195" s="238"/>
      <c r="CQ195" s="238"/>
      <c r="CR195" s="238"/>
      <c r="CS195" s="238"/>
      <c r="CT195" s="238"/>
      <c r="CU195" s="238"/>
      <c r="CV195" s="238"/>
      <c r="CW195" s="238"/>
      <c r="CX195" s="238"/>
      <c r="CY195" s="238"/>
      <c r="CZ195" s="238"/>
      <c r="DA195" s="238"/>
      <c r="DB195" s="238"/>
    </row>
    <row r="196" spans="1:106" s="237" customFormat="1" ht="12.75">
      <c r="A196" s="239"/>
      <c r="B196" s="239"/>
      <c r="D196" s="250"/>
      <c r="E196" s="250"/>
      <c r="H196" s="251"/>
      <c r="I196" s="252"/>
      <c r="J196" s="252"/>
      <c r="K196" s="251"/>
      <c r="L196" s="251"/>
      <c r="M196" s="251"/>
      <c r="AV196" s="238"/>
      <c r="AW196" s="238"/>
      <c r="AX196" s="238"/>
      <c r="AY196" s="238"/>
      <c r="AZ196" s="238"/>
      <c r="BA196" s="238"/>
      <c r="BB196" s="238"/>
      <c r="BC196" s="238"/>
      <c r="BD196" s="238"/>
      <c r="BE196" s="238"/>
      <c r="BF196" s="238"/>
      <c r="BG196" s="238"/>
      <c r="BH196" s="238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238"/>
      <c r="CB196" s="238"/>
      <c r="CC196" s="238"/>
      <c r="CD196" s="238"/>
      <c r="CE196" s="238"/>
      <c r="CF196" s="238"/>
      <c r="CG196" s="238"/>
      <c r="CH196" s="238"/>
      <c r="CI196" s="238"/>
      <c r="CJ196" s="238"/>
      <c r="CK196" s="238"/>
      <c r="CL196" s="238"/>
      <c r="CM196" s="238"/>
      <c r="CN196" s="238"/>
      <c r="CO196" s="238"/>
      <c r="CP196" s="238"/>
      <c r="CQ196" s="238"/>
      <c r="CR196" s="238"/>
      <c r="CS196" s="238"/>
      <c r="CT196" s="238"/>
      <c r="CU196" s="238"/>
      <c r="CV196" s="238"/>
      <c r="CW196" s="238"/>
      <c r="CX196" s="238"/>
      <c r="CY196" s="238"/>
      <c r="CZ196" s="238"/>
      <c r="DA196" s="238"/>
      <c r="DB196" s="238"/>
    </row>
    <row r="197" spans="1:106" s="237" customFormat="1" ht="12.75">
      <c r="A197" s="239"/>
      <c r="B197" s="239"/>
      <c r="D197" s="250"/>
      <c r="E197" s="250"/>
      <c r="H197" s="251"/>
      <c r="I197" s="252"/>
      <c r="J197" s="252"/>
      <c r="K197" s="251"/>
      <c r="L197" s="251"/>
      <c r="M197" s="251"/>
      <c r="AV197" s="238"/>
      <c r="AW197" s="238"/>
      <c r="AX197" s="238"/>
      <c r="AY197" s="238"/>
      <c r="AZ197" s="238"/>
      <c r="BA197" s="238"/>
      <c r="BB197" s="238"/>
      <c r="BC197" s="238"/>
      <c r="BD197" s="238"/>
      <c r="BE197" s="238"/>
      <c r="BF197" s="238"/>
      <c r="BG197" s="238"/>
      <c r="BH197" s="238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238"/>
      <c r="BY197" s="238"/>
      <c r="BZ197" s="238"/>
      <c r="CA197" s="238"/>
      <c r="CB197" s="238"/>
      <c r="CC197" s="238"/>
      <c r="CD197" s="238"/>
      <c r="CE197" s="238"/>
      <c r="CF197" s="238"/>
      <c r="CG197" s="238"/>
      <c r="CH197" s="238"/>
      <c r="CI197" s="238"/>
      <c r="CJ197" s="238"/>
      <c r="CK197" s="238"/>
      <c r="CL197" s="238"/>
      <c r="CM197" s="238"/>
      <c r="CN197" s="238"/>
      <c r="CO197" s="238"/>
      <c r="CP197" s="238"/>
      <c r="CQ197" s="238"/>
      <c r="CR197" s="238"/>
      <c r="CS197" s="238"/>
      <c r="CT197" s="238"/>
      <c r="CU197" s="238"/>
      <c r="CV197" s="238"/>
      <c r="CW197" s="238"/>
      <c r="CX197" s="238"/>
      <c r="CY197" s="238"/>
      <c r="CZ197" s="238"/>
      <c r="DA197" s="238"/>
      <c r="DB197" s="238"/>
    </row>
    <row r="198" spans="1:106" s="237" customFormat="1" ht="12.75">
      <c r="A198" s="239"/>
      <c r="B198" s="239"/>
      <c r="D198" s="250"/>
      <c r="E198" s="250"/>
      <c r="H198" s="251"/>
      <c r="I198" s="252"/>
      <c r="J198" s="252"/>
      <c r="K198" s="251"/>
      <c r="L198" s="251"/>
      <c r="M198" s="251"/>
      <c r="AV198" s="238"/>
      <c r="AW198" s="238"/>
      <c r="AX198" s="238"/>
      <c r="AY198" s="238"/>
      <c r="AZ198" s="238"/>
      <c r="BA198" s="238"/>
      <c r="BB198" s="238"/>
      <c r="BC198" s="238"/>
      <c r="BD198" s="238"/>
      <c r="BE198" s="238"/>
      <c r="BF198" s="238"/>
      <c r="BG198" s="238"/>
      <c r="BH198" s="238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238"/>
      <c r="BY198" s="238"/>
      <c r="BZ198" s="238"/>
      <c r="CA198" s="238"/>
      <c r="CB198" s="238"/>
      <c r="CC198" s="238"/>
      <c r="CD198" s="238"/>
      <c r="CE198" s="238"/>
      <c r="CF198" s="238"/>
      <c r="CG198" s="238"/>
      <c r="CH198" s="238"/>
      <c r="CI198" s="238"/>
      <c r="CJ198" s="238"/>
      <c r="CK198" s="238"/>
      <c r="CL198" s="238"/>
      <c r="CM198" s="238"/>
      <c r="CN198" s="238"/>
      <c r="CO198" s="238"/>
      <c r="CP198" s="238"/>
      <c r="CQ198" s="238"/>
      <c r="CR198" s="238"/>
      <c r="CS198" s="238"/>
      <c r="CT198" s="238"/>
      <c r="CU198" s="238"/>
      <c r="CV198" s="238"/>
      <c r="CW198" s="238"/>
      <c r="CX198" s="238"/>
      <c r="CY198" s="238"/>
      <c r="CZ198" s="238"/>
      <c r="DA198" s="238"/>
      <c r="DB198" s="238"/>
    </row>
    <row r="199" spans="1:106" s="237" customFormat="1" ht="12.75">
      <c r="A199" s="239"/>
      <c r="B199" s="239"/>
      <c r="D199" s="250"/>
      <c r="E199" s="250"/>
      <c r="H199" s="251"/>
      <c r="I199" s="252"/>
      <c r="J199" s="252"/>
      <c r="K199" s="251"/>
      <c r="L199" s="251"/>
      <c r="M199" s="251"/>
      <c r="AV199" s="238"/>
      <c r="AW199" s="238"/>
      <c r="AX199" s="238"/>
      <c r="AY199" s="238"/>
      <c r="AZ199" s="238"/>
      <c r="BA199" s="238"/>
      <c r="BB199" s="238"/>
      <c r="BC199" s="238"/>
      <c r="BD199" s="238"/>
      <c r="BE199" s="238"/>
      <c r="BF199" s="238"/>
      <c r="BG199" s="238"/>
      <c r="BH199" s="238"/>
      <c r="BI199" s="238"/>
      <c r="BJ199" s="238"/>
      <c r="BK199" s="238"/>
      <c r="BL199" s="238"/>
      <c r="BM199" s="238"/>
      <c r="BN199" s="238"/>
      <c r="BO199" s="238"/>
      <c r="BP199" s="238"/>
      <c r="BQ199" s="238"/>
      <c r="BR199" s="238"/>
      <c r="BS199" s="238"/>
      <c r="BT199" s="238"/>
      <c r="BU199" s="238"/>
      <c r="BV199" s="238"/>
      <c r="BW199" s="238"/>
      <c r="BX199" s="238"/>
      <c r="BY199" s="238"/>
      <c r="BZ199" s="238"/>
      <c r="CA199" s="238"/>
      <c r="CB199" s="238"/>
      <c r="CC199" s="238"/>
      <c r="CD199" s="238"/>
      <c r="CE199" s="238"/>
      <c r="CF199" s="238"/>
      <c r="CG199" s="238"/>
      <c r="CH199" s="238"/>
      <c r="CI199" s="238"/>
      <c r="CJ199" s="238"/>
      <c r="CK199" s="238"/>
      <c r="CL199" s="238"/>
      <c r="CM199" s="238"/>
      <c r="CN199" s="238"/>
      <c r="CO199" s="238"/>
      <c r="CP199" s="238"/>
      <c r="CQ199" s="238"/>
      <c r="CR199" s="238"/>
      <c r="CS199" s="238"/>
      <c r="CT199" s="238"/>
      <c r="CU199" s="238"/>
      <c r="CV199" s="238"/>
      <c r="CW199" s="238"/>
      <c r="CX199" s="238"/>
      <c r="CY199" s="238"/>
      <c r="CZ199" s="238"/>
      <c r="DA199" s="238"/>
      <c r="DB199" s="238"/>
    </row>
    <row r="200" spans="1:106" s="237" customFormat="1" ht="12.75">
      <c r="A200" s="239"/>
      <c r="B200" s="239"/>
      <c r="D200" s="250"/>
      <c r="E200" s="250"/>
      <c r="H200" s="251"/>
      <c r="I200" s="252"/>
      <c r="J200" s="252"/>
      <c r="K200" s="251"/>
      <c r="L200" s="251"/>
      <c r="M200" s="251"/>
      <c r="AV200" s="238"/>
      <c r="AW200" s="238"/>
      <c r="AX200" s="238"/>
      <c r="AY200" s="238"/>
      <c r="AZ200" s="238"/>
      <c r="BA200" s="238"/>
      <c r="BB200" s="238"/>
      <c r="BC200" s="238"/>
      <c r="BD200" s="238"/>
      <c r="BE200" s="238"/>
      <c r="BF200" s="238"/>
      <c r="BG200" s="238"/>
      <c r="BH200" s="238"/>
      <c r="BI200" s="238"/>
      <c r="BJ200" s="238"/>
      <c r="BK200" s="238"/>
      <c r="BL200" s="238"/>
      <c r="BM200" s="238"/>
      <c r="BN200" s="238"/>
      <c r="BO200" s="238"/>
      <c r="BP200" s="238"/>
      <c r="BQ200" s="238"/>
      <c r="BR200" s="238"/>
      <c r="BS200" s="238"/>
      <c r="BT200" s="238"/>
      <c r="BU200" s="238"/>
      <c r="BV200" s="238"/>
      <c r="BW200" s="238"/>
      <c r="BX200" s="238"/>
      <c r="BY200" s="238"/>
      <c r="BZ200" s="238"/>
      <c r="CA200" s="238"/>
      <c r="CB200" s="238"/>
      <c r="CC200" s="238"/>
      <c r="CD200" s="238"/>
      <c r="CE200" s="238"/>
      <c r="CF200" s="238"/>
      <c r="CG200" s="238"/>
      <c r="CH200" s="238"/>
      <c r="CI200" s="238"/>
      <c r="CJ200" s="238"/>
      <c r="CK200" s="238"/>
      <c r="CL200" s="238"/>
      <c r="CM200" s="238"/>
      <c r="CN200" s="238"/>
      <c r="CO200" s="238"/>
      <c r="CP200" s="238"/>
      <c r="CQ200" s="238"/>
      <c r="CR200" s="238"/>
      <c r="CS200" s="238"/>
      <c r="CT200" s="238"/>
      <c r="CU200" s="238"/>
      <c r="CV200" s="238"/>
      <c r="CW200" s="238"/>
      <c r="CX200" s="238"/>
      <c r="CY200" s="238"/>
      <c r="CZ200" s="238"/>
      <c r="DA200" s="238"/>
      <c r="DB200" s="238"/>
    </row>
    <row r="201" spans="1:106" s="237" customFormat="1" ht="12.75">
      <c r="A201" s="239"/>
      <c r="B201" s="239"/>
      <c r="D201" s="250"/>
      <c r="E201" s="250"/>
      <c r="H201" s="251"/>
      <c r="I201" s="252"/>
      <c r="J201" s="252"/>
      <c r="K201" s="251"/>
      <c r="L201" s="251"/>
      <c r="M201" s="251"/>
      <c r="AV201" s="238"/>
      <c r="AW201" s="238"/>
      <c r="AX201" s="238"/>
      <c r="AY201" s="238"/>
      <c r="AZ201" s="238"/>
      <c r="BA201" s="238"/>
      <c r="BB201" s="238"/>
      <c r="BC201" s="238"/>
      <c r="BD201" s="238"/>
      <c r="BE201" s="238"/>
      <c r="BF201" s="238"/>
      <c r="BG201" s="238"/>
      <c r="BH201" s="238"/>
      <c r="BI201" s="238"/>
      <c r="BJ201" s="238"/>
      <c r="BK201" s="238"/>
      <c r="BL201" s="238"/>
      <c r="BM201" s="238"/>
      <c r="BN201" s="238"/>
      <c r="BO201" s="238"/>
      <c r="BP201" s="238"/>
      <c r="BQ201" s="238"/>
      <c r="BR201" s="238"/>
      <c r="BS201" s="238"/>
      <c r="BT201" s="238"/>
      <c r="BU201" s="238"/>
      <c r="BV201" s="238"/>
      <c r="BW201" s="238"/>
      <c r="BX201" s="238"/>
      <c r="BY201" s="238"/>
      <c r="BZ201" s="238"/>
      <c r="CA201" s="238"/>
      <c r="CB201" s="238"/>
      <c r="CC201" s="238"/>
      <c r="CD201" s="238"/>
      <c r="CE201" s="238"/>
      <c r="CF201" s="238"/>
      <c r="CG201" s="238"/>
      <c r="CH201" s="238"/>
      <c r="CI201" s="238"/>
      <c r="CJ201" s="238"/>
      <c r="CK201" s="238"/>
      <c r="CL201" s="238"/>
      <c r="CM201" s="238"/>
      <c r="CN201" s="238"/>
      <c r="CO201" s="238"/>
      <c r="CP201" s="238"/>
      <c r="CQ201" s="238"/>
      <c r="CR201" s="238"/>
      <c r="CS201" s="238"/>
      <c r="CT201" s="238"/>
      <c r="CU201" s="238"/>
      <c r="CV201" s="238"/>
      <c r="CW201" s="238"/>
      <c r="CX201" s="238"/>
      <c r="CY201" s="238"/>
      <c r="CZ201" s="238"/>
      <c r="DA201" s="238"/>
      <c r="DB201" s="238"/>
    </row>
    <row r="202" spans="1:106" s="237" customFormat="1" ht="12.75">
      <c r="A202" s="239"/>
      <c r="B202" s="239"/>
      <c r="D202" s="250"/>
      <c r="E202" s="250"/>
      <c r="H202" s="251"/>
      <c r="I202" s="252"/>
      <c r="J202" s="252"/>
      <c r="K202" s="251"/>
      <c r="L202" s="251"/>
      <c r="M202" s="251"/>
      <c r="AV202" s="238"/>
      <c r="AW202" s="238"/>
      <c r="AX202" s="238"/>
      <c r="AY202" s="238"/>
      <c r="AZ202" s="238"/>
      <c r="BA202" s="238"/>
      <c r="BB202" s="238"/>
      <c r="BC202" s="238"/>
      <c r="BD202" s="238"/>
      <c r="BE202" s="238"/>
      <c r="BF202" s="238"/>
      <c r="BG202" s="238"/>
      <c r="BH202" s="238"/>
      <c r="BI202" s="238"/>
      <c r="BJ202" s="238"/>
      <c r="BK202" s="238"/>
      <c r="BL202" s="238"/>
      <c r="BM202" s="238"/>
      <c r="BN202" s="238"/>
      <c r="BO202" s="238"/>
      <c r="BP202" s="238"/>
      <c r="BQ202" s="238"/>
      <c r="BR202" s="238"/>
      <c r="BS202" s="238"/>
      <c r="BT202" s="238"/>
      <c r="BU202" s="238"/>
      <c r="BV202" s="238"/>
      <c r="BW202" s="238"/>
      <c r="BX202" s="238"/>
      <c r="BY202" s="238"/>
      <c r="BZ202" s="238"/>
      <c r="CA202" s="238"/>
      <c r="CB202" s="238"/>
      <c r="CC202" s="238"/>
      <c r="CD202" s="238"/>
      <c r="CE202" s="238"/>
      <c r="CF202" s="238"/>
      <c r="CG202" s="238"/>
      <c r="CH202" s="238"/>
      <c r="CI202" s="238"/>
      <c r="CJ202" s="238"/>
      <c r="CK202" s="238"/>
      <c r="CL202" s="238"/>
      <c r="CM202" s="238"/>
      <c r="CN202" s="238"/>
      <c r="CO202" s="238"/>
      <c r="CP202" s="238"/>
      <c r="CQ202" s="238"/>
      <c r="CR202" s="238"/>
      <c r="CS202" s="238"/>
      <c r="CT202" s="238"/>
      <c r="CU202" s="238"/>
      <c r="CV202" s="238"/>
      <c r="CW202" s="238"/>
      <c r="CX202" s="238"/>
      <c r="CY202" s="238"/>
      <c r="CZ202" s="238"/>
      <c r="DA202" s="238"/>
      <c r="DB202" s="238"/>
    </row>
    <row r="203" spans="1:106" s="237" customFormat="1" ht="12.75">
      <c r="A203" s="239"/>
      <c r="B203" s="239"/>
      <c r="D203" s="250"/>
      <c r="E203" s="250"/>
      <c r="H203" s="251"/>
      <c r="I203" s="252"/>
      <c r="J203" s="252"/>
      <c r="K203" s="251"/>
      <c r="L203" s="251"/>
      <c r="M203" s="251"/>
      <c r="AV203" s="238"/>
      <c r="AW203" s="238"/>
      <c r="AX203" s="238"/>
      <c r="AY203" s="238"/>
      <c r="AZ203" s="238"/>
      <c r="BA203" s="238"/>
      <c r="BB203" s="238"/>
      <c r="BC203" s="238"/>
      <c r="BD203" s="238"/>
      <c r="BE203" s="238"/>
      <c r="BF203" s="238"/>
      <c r="BG203" s="238"/>
      <c r="BH203" s="238"/>
      <c r="BI203" s="238"/>
      <c r="BJ203" s="238"/>
      <c r="BK203" s="238"/>
      <c r="BL203" s="238"/>
      <c r="BM203" s="238"/>
      <c r="BN203" s="238"/>
      <c r="BO203" s="238"/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238"/>
      <c r="CB203" s="238"/>
      <c r="CC203" s="238"/>
      <c r="CD203" s="238"/>
      <c r="CE203" s="238"/>
      <c r="CF203" s="238"/>
      <c r="CG203" s="238"/>
      <c r="CH203" s="238"/>
      <c r="CI203" s="238"/>
      <c r="CJ203" s="238"/>
      <c r="CK203" s="238"/>
      <c r="CL203" s="238"/>
      <c r="CM203" s="238"/>
      <c r="CN203" s="238"/>
      <c r="CO203" s="238"/>
      <c r="CP203" s="238"/>
      <c r="CQ203" s="238"/>
      <c r="CR203" s="238"/>
      <c r="CS203" s="238"/>
      <c r="CT203" s="238"/>
      <c r="CU203" s="238"/>
      <c r="CV203" s="238"/>
      <c r="CW203" s="238"/>
      <c r="CX203" s="238"/>
      <c r="CY203" s="238"/>
      <c r="CZ203" s="238"/>
      <c r="DA203" s="238"/>
      <c r="DB203" s="238"/>
    </row>
    <row r="204" spans="1:106" s="237" customFormat="1" ht="12.75">
      <c r="A204" s="239"/>
      <c r="B204" s="239"/>
      <c r="D204" s="250"/>
      <c r="E204" s="250"/>
      <c r="H204" s="251"/>
      <c r="I204" s="252"/>
      <c r="J204" s="252"/>
      <c r="K204" s="251"/>
      <c r="L204" s="251"/>
      <c r="M204" s="251"/>
      <c r="AV204" s="238"/>
      <c r="AW204" s="238"/>
      <c r="AX204" s="238"/>
      <c r="AY204" s="238"/>
      <c r="AZ204" s="238"/>
      <c r="BA204" s="238"/>
      <c r="BB204" s="238"/>
      <c r="BC204" s="238"/>
      <c r="BD204" s="238"/>
      <c r="BE204" s="238"/>
      <c r="BF204" s="238"/>
      <c r="BG204" s="238"/>
      <c r="BH204" s="238"/>
      <c r="BI204" s="238"/>
      <c r="BJ204" s="238"/>
      <c r="BK204" s="238"/>
      <c r="BL204" s="238"/>
      <c r="BM204" s="238"/>
      <c r="BN204" s="238"/>
      <c r="BO204" s="238"/>
      <c r="BP204" s="238"/>
      <c r="BQ204" s="238"/>
      <c r="BR204" s="238"/>
      <c r="BS204" s="238"/>
      <c r="BT204" s="238"/>
      <c r="BU204" s="238"/>
      <c r="BV204" s="238"/>
      <c r="BW204" s="238"/>
      <c r="BX204" s="238"/>
      <c r="BY204" s="238"/>
      <c r="BZ204" s="238"/>
      <c r="CA204" s="238"/>
      <c r="CB204" s="238"/>
      <c r="CC204" s="238"/>
      <c r="CD204" s="238"/>
      <c r="CE204" s="238"/>
      <c r="CF204" s="238"/>
      <c r="CG204" s="238"/>
      <c r="CH204" s="238"/>
      <c r="CI204" s="238"/>
      <c r="CJ204" s="238"/>
      <c r="CK204" s="238"/>
      <c r="CL204" s="238"/>
      <c r="CM204" s="238"/>
      <c r="CN204" s="238"/>
      <c r="CO204" s="238"/>
      <c r="CP204" s="238"/>
      <c r="CQ204" s="238"/>
      <c r="CR204" s="238"/>
      <c r="CS204" s="238"/>
      <c r="CT204" s="238"/>
      <c r="CU204" s="238"/>
      <c r="CV204" s="238"/>
      <c r="CW204" s="238"/>
      <c r="CX204" s="238"/>
      <c r="CY204" s="238"/>
      <c r="CZ204" s="238"/>
      <c r="DA204" s="238"/>
      <c r="DB204" s="238"/>
    </row>
    <row r="205" spans="1:106" s="237" customFormat="1" ht="12.75">
      <c r="A205" s="239"/>
      <c r="B205" s="239"/>
      <c r="D205" s="250"/>
      <c r="E205" s="250"/>
      <c r="H205" s="251"/>
      <c r="I205" s="252"/>
      <c r="J205" s="252"/>
      <c r="K205" s="251"/>
      <c r="L205" s="251"/>
      <c r="M205" s="251"/>
      <c r="AV205" s="238"/>
      <c r="AW205" s="238"/>
      <c r="AX205" s="238"/>
      <c r="AY205" s="238"/>
      <c r="AZ205" s="238"/>
      <c r="BA205" s="238"/>
      <c r="BB205" s="238"/>
      <c r="BC205" s="238"/>
      <c r="BD205" s="238"/>
      <c r="BE205" s="238"/>
      <c r="BF205" s="238"/>
      <c r="BG205" s="238"/>
      <c r="BH205" s="238"/>
      <c r="BI205" s="238"/>
      <c r="BJ205" s="238"/>
      <c r="BK205" s="238"/>
      <c r="BL205" s="238"/>
      <c r="BM205" s="238"/>
      <c r="BN205" s="238"/>
      <c r="BO205" s="238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238"/>
      <c r="CB205" s="238"/>
      <c r="CC205" s="238"/>
      <c r="CD205" s="238"/>
      <c r="CE205" s="238"/>
      <c r="CF205" s="238"/>
      <c r="CG205" s="238"/>
      <c r="CH205" s="238"/>
      <c r="CI205" s="238"/>
      <c r="CJ205" s="238"/>
      <c r="CK205" s="238"/>
      <c r="CL205" s="238"/>
      <c r="CM205" s="238"/>
      <c r="CN205" s="238"/>
      <c r="CO205" s="238"/>
      <c r="CP205" s="238"/>
      <c r="CQ205" s="238"/>
      <c r="CR205" s="238"/>
      <c r="CS205" s="238"/>
      <c r="CT205" s="238"/>
      <c r="CU205" s="238"/>
      <c r="CV205" s="238"/>
      <c r="CW205" s="238"/>
      <c r="CX205" s="238"/>
      <c r="CY205" s="238"/>
      <c r="CZ205" s="238"/>
      <c r="DA205" s="238"/>
      <c r="DB205" s="238"/>
    </row>
    <row r="206" spans="1:106" s="237" customFormat="1" ht="12.75">
      <c r="A206" s="239"/>
      <c r="B206" s="239"/>
      <c r="D206" s="250"/>
      <c r="E206" s="250"/>
      <c r="H206" s="251"/>
      <c r="I206" s="252"/>
      <c r="J206" s="252"/>
      <c r="K206" s="251"/>
      <c r="L206" s="251"/>
      <c r="M206" s="251"/>
      <c r="AV206" s="238"/>
      <c r="AW206" s="238"/>
      <c r="AX206" s="238"/>
      <c r="AY206" s="238"/>
      <c r="AZ206" s="238"/>
      <c r="BA206" s="238"/>
      <c r="BB206" s="238"/>
      <c r="BC206" s="238"/>
      <c r="BD206" s="238"/>
      <c r="BE206" s="238"/>
      <c r="BF206" s="238"/>
      <c r="BG206" s="238"/>
      <c r="BH206" s="238"/>
      <c r="BI206" s="238"/>
      <c r="BJ206" s="238"/>
      <c r="BK206" s="238"/>
      <c r="BL206" s="238"/>
      <c r="BM206" s="238"/>
      <c r="BN206" s="238"/>
      <c r="BO206" s="238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238"/>
      <c r="CL206" s="238"/>
      <c r="CM206" s="238"/>
      <c r="CN206" s="238"/>
      <c r="CO206" s="238"/>
      <c r="CP206" s="238"/>
      <c r="CQ206" s="238"/>
      <c r="CR206" s="238"/>
      <c r="CS206" s="238"/>
      <c r="CT206" s="238"/>
      <c r="CU206" s="238"/>
      <c r="CV206" s="238"/>
      <c r="CW206" s="238"/>
      <c r="CX206" s="238"/>
      <c r="CY206" s="238"/>
      <c r="CZ206" s="238"/>
      <c r="DA206" s="238"/>
      <c r="DB206" s="238"/>
    </row>
    <row r="207" spans="1:106" s="237" customFormat="1" ht="12.75">
      <c r="A207" s="239"/>
      <c r="B207" s="239"/>
      <c r="D207" s="250"/>
      <c r="E207" s="250"/>
      <c r="H207" s="251"/>
      <c r="I207" s="252"/>
      <c r="J207" s="252"/>
      <c r="K207" s="251"/>
      <c r="L207" s="251"/>
      <c r="M207" s="251"/>
      <c r="AV207" s="238"/>
      <c r="AW207" s="238"/>
      <c r="AX207" s="238"/>
      <c r="AY207" s="238"/>
      <c r="AZ207" s="238"/>
      <c r="BA207" s="238"/>
      <c r="BB207" s="238"/>
      <c r="BC207" s="238"/>
      <c r="BD207" s="238"/>
      <c r="BE207" s="238"/>
      <c r="BF207" s="238"/>
      <c r="BG207" s="238"/>
      <c r="BH207" s="238"/>
      <c r="BI207" s="238"/>
      <c r="BJ207" s="238"/>
      <c r="BK207" s="238"/>
      <c r="BL207" s="238"/>
      <c r="BM207" s="238"/>
      <c r="BN207" s="238"/>
      <c r="BO207" s="238"/>
      <c r="BP207" s="238"/>
      <c r="BQ207" s="238"/>
      <c r="BR207" s="238"/>
      <c r="BS207" s="238"/>
      <c r="BT207" s="238"/>
      <c r="BU207" s="238"/>
      <c r="BV207" s="238"/>
      <c r="BW207" s="238"/>
      <c r="BX207" s="238"/>
      <c r="BY207" s="238"/>
      <c r="BZ207" s="238"/>
      <c r="CA207" s="238"/>
      <c r="CB207" s="238"/>
      <c r="CC207" s="238"/>
      <c r="CD207" s="238"/>
      <c r="CE207" s="238"/>
      <c r="CF207" s="238"/>
      <c r="CG207" s="238"/>
      <c r="CH207" s="238"/>
      <c r="CI207" s="238"/>
      <c r="CJ207" s="238"/>
      <c r="CK207" s="238"/>
      <c r="CL207" s="238"/>
      <c r="CM207" s="238"/>
      <c r="CN207" s="238"/>
      <c r="CO207" s="238"/>
      <c r="CP207" s="238"/>
      <c r="CQ207" s="238"/>
      <c r="CR207" s="238"/>
      <c r="CS207" s="238"/>
      <c r="CT207" s="238"/>
      <c r="CU207" s="238"/>
      <c r="CV207" s="238"/>
      <c r="CW207" s="238"/>
      <c r="CX207" s="238"/>
      <c r="CY207" s="238"/>
      <c r="CZ207" s="238"/>
      <c r="DA207" s="238"/>
      <c r="DB207" s="238"/>
    </row>
    <row r="208" spans="1:106" s="237" customFormat="1" ht="12.75">
      <c r="A208" s="239"/>
      <c r="B208" s="239"/>
      <c r="D208" s="250"/>
      <c r="E208" s="250"/>
      <c r="H208" s="251"/>
      <c r="I208" s="252"/>
      <c r="J208" s="252"/>
      <c r="K208" s="251"/>
      <c r="L208" s="251"/>
      <c r="M208" s="251"/>
      <c r="AV208" s="238"/>
      <c r="AW208" s="238"/>
      <c r="AX208" s="238"/>
      <c r="AY208" s="238"/>
      <c r="AZ208" s="238"/>
      <c r="BA208" s="238"/>
      <c r="BB208" s="238"/>
      <c r="BC208" s="238"/>
      <c r="BD208" s="238"/>
      <c r="BE208" s="238"/>
      <c r="BF208" s="238"/>
      <c r="BG208" s="238"/>
      <c r="BH208" s="238"/>
      <c r="BI208" s="238"/>
      <c r="BJ208" s="238"/>
      <c r="BK208" s="238"/>
      <c r="BL208" s="238"/>
      <c r="BM208" s="238"/>
      <c r="BN208" s="238"/>
      <c r="BO208" s="238"/>
      <c r="BP208" s="238"/>
      <c r="BQ208" s="238"/>
      <c r="BR208" s="238"/>
      <c r="BS208" s="238"/>
      <c r="BT208" s="238"/>
      <c r="BU208" s="238"/>
      <c r="BV208" s="238"/>
      <c r="BW208" s="238"/>
      <c r="BX208" s="238"/>
      <c r="BY208" s="238"/>
      <c r="BZ208" s="238"/>
      <c r="CA208" s="238"/>
      <c r="CB208" s="238"/>
      <c r="CC208" s="238"/>
      <c r="CD208" s="238"/>
      <c r="CE208" s="238"/>
      <c r="CF208" s="238"/>
      <c r="CG208" s="238"/>
      <c r="CH208" s="238"/>
      <c r="CI208" s="238"/>
      <c r="CJ208" s="238"/>
      <c r="CK208" s="238"/>
      <c r="CL208" s="238"/>
      <c r="CM208" s="238"/>
      <c r="CN208" s="238"/>
      <c r="CO208" s="238"/>
      <c r="CP208" s="238"/>
      <c r="CQ208" s="238"/>
      <c r="CR208" s="238"/>
      <c r="CS208" s="238"/>
      <c r="CT208" s="238"/>
      <c r="CU208" s="238"/>
      <c r="CV208" s="238"/>
      <c r="CW208" s="238"/>
      <c r="CX208" s="238"/>
      <c r="CY208" s="238"/>
      <c r="CZ208" s="238"/>
      <c r="DA208" s="238"/>
      <c r="DB208" s="238"/>
    </row>
    <row r="209" spans="1:106" s="237" customFormat="1" ht="12.75">
      <c r="A209" s="239"/>
      <c r="B209" s="239"/>
      <c r="D209" s="250"/>
      <c r="E209" s="250"/>
      <c r="H209" s="251"/>
      <c r="I209" s="252"/>
      <c r="J209" s="252"/>
      <c r="K209" s="251"/>
      <c r="L209" s="251"/>
      <c r="M209" s="251"/>
      <c r="AV209" s="238"/>
      <c r="AW209" s="238"/>
      <c r="AX209" s="238"/>
      <c r="AY209" s="238"/>
      <c r="AZ209" s="238"/>
      <c r="BA209" s="238"/>
      <c r="BB209" s="238"/>
      <c r="BC209" s="238"/>
      <c r="BD209" s="238"/>
      <c r="BE209" s="238"/>
      <c r="BF209" s="238"/>
      <c r="BG209" s="238"/>
      <c r="BH209" s="238"/>
      <c r="BI209" s="238"/>
      <c r="BJ209" s="238"/>
      <c r="BK209" s="238"/>
      <c r="BL209" s="238"/>
      <c r="BM209" s="238"/>
      <c r="BN209" s="238"/>
      <c r="BO209" s="238"/>
      <c r="BP209" s="238"/>
      <c r="BQ209" s="238"/>
      <c r="BR209" s="238"/>
      <c r="BS209" s="238"/>
      <c r="BT209" s="238"/>
      <c r="BU209" s="238"/>
      <c r="BV209" s="238"/>
      <c r="BW209" s="238"/>
      <c r="BX209" s="238"/>
      <c r="BY209" s="238"/>
      <c r="BZ209" s="238"/>
      <c r="CA209" s="238"/>
      <c r="CB209" s="238"/>
      <c r="CC209" s="238"/>
      <c r="CD209" s="238"/>
      <c r="CE209" s="238"/>
      <c r="CF209" s="238"/>
      <c r="CG209" s="238"/>
      <c r="CH209" s="238"/>
      <c r="CI209" s="238"/>
      <c r="CJ209" s="238"/>
      <c r="CK209" s="238"/>
      <c r="CL209" s="238"/>
      <c r="CM209" s="238"/>
      <c r="CN209" s="238"/>
      <c r="CO209" s="238"/>
      <c r="CP209" s="238"/>
      <c r="CQ209" s="238"/>
      <c r="CR209" s="238"/>
      <c r="CS209" s="238"/>
      <c r="CT209" s="238"/>
      <c r="CU209" s="238"/>
      <c r="CV209" s="238"/>
      <c r="CW209" s="238"/>
      <c r="CX209" s="238"/>
      <c r="CY209" s="238"/>
      <c r="CZ209" s="238"/>
      <c r="DA209" s="238"/>
      <c r="DB209" s="238"/>
    </row>
    <row r="210" spans="1:106" s="237" customFormat="1" ht="12.75">
      <c r="A210" s="239"/>
      <c r="B210" s="239"/>
      <c r="D210" s="250"/>
      <c r="E210" s="250"/>
      <c r="H210" s="251"/>
      <c r="I210" s="252"/>
      <c r="J210" s="252"/>
      <c r="K210" s="251"/>
      <c r="L210" s="251"/>
      <c r="M210" s="251"/>
      <c r="AV210" s="238"/>
      <c r="AW210" s="238"/>
      <c r="AX210" s="238"/>
      <c r="AY210" s="238"/>
      <c r="AZ210" s="238"/>
      <c r="BA210" s="238"/>
      <c r="BB210" s="238"/>
      <c r="BC210" s="238"/>
      <c r="BD210" s="238"/>
      <c r="BE210" s="238"/>
      <c r="BF210" s="238"/>
      <c r="BG210" s="238"/>
      <c r="BH210" s="238"/>
      <c r="BI210" s="238"/>
      <c r="BJ210" s="238"/>
      <c r="BK210" s="238"/>
      <c r="BL210" s="238"/>
      <c r="BM210" s="238"/>
      <c r="BN210" s="238"/>
      <c r="BO210" s="238"/>
      <c r="BP210" s="238"/>
      <c r="BQ210" s="238"/>
      <c r="BR210" s="238"/>
      <c r="BS210" s="238"/>
      <c r="BT210" s="238"/>
      <c r="BU210" s="238"/>
      <c r="BV210" s="238"/>
      <c r="BW210" s="238"/>
      <c r="BX210" s="238"/>
      <c r="BY210" s="238"/>
      <c r="BZ210" s="238"/>
      <c r="CA210" s="238"/>
      <c r="CB210" s="238"/>
      <c r="CC210" s="238"/>
      <c r="CD210" s="238"/>
      <c r="CE210" s="238"/>
      <c r="CF210" s="238"/>
      <c r="CG210" s="238"/>
      <c r="CH210" s="238"/>
      <c r="CI210" s="238"/>
      <c r="CJ210" s="238"/>
      <c r="CK210" s="238"/>
      <c r="CL210" s="238"/>
      <c r="CM210" s="238"/>
      <c r="CN210" s="238"/>
      <c r="CO210" s="238"/>
      <c r="CP210" s="238"/>
      <c r="CQ210" s="238"/>
      <c r="CR210" s="238"/>
      <c r="CS210" s="238"/>
      <c r="CT210" s="238"/>
      <c r="CU210" s="238"/>
      <c r="CV210" s="238"/>
      <c r="CW210" s="238"/>
      <c r="CX210" s="238"/>
      <c r="CY210" s="238"/>
      <c r="CZ210" s="238"/>
      <c r="DA210" s="238"/>
      <c r="DB210" s="238"/>
    </row>
    <row r="211" spans="1:106" s="237" customFormat="1" ht="12.75">
      <c r="A211" s="239"/>
      <c r="B211" s="239"/>
      <c r="D211" s="250"/>
      <c r="E211" s="250"/>
      <c r="H211" s="251"/>
      <c r="I211" s="252"/>
      <c r="J211" s="252"/>
      <c r="K211" s="251"/>
      <c r="L211" s="251"/>
      <c r="M211" s="251"/>
      <c r="AV211" s="238"/>
      <c r="AW211" s="238"/>
      <c r="AX211" s="238"/>
      <c r="AY211" s="238"/>
      <c r="AZ211" s="238"/>
      <c r="BA211" s="238"/>
      <c r="BB211" s="238"/>
      <c r="BC211" s="238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8"/>
      <c r="BN211" s="238"/>
      <c r="BO211" s="238"/>
      <c r="BP211" s="238"/>
      <c r="BQ211" s="238"/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238"/>
      <c r="CB211" s="238"/>
      <c r="CC211" s="238"/>
      <c r="CD211" s="238"/>
      <c r="CE211" s="238"/>
      <c r="CF211" s="238"/>
      <c r="CG211" s="238"/>
      <c r="CH211" s="238"/>
      <c r="CI211" s="238"/>
      <c r="CJ211" s="238"/>
      <c r="CK211" s="238"/>
      <c r="CL211" s="238"/>
      <c r="CM211" s="238"/>
      <c r="CN211" s="238"/>
      <c r="CO211" s="238"/>
      <c r="CP211" s="238"/>
      <c r="CQ211" s="238"/>
      <c r="CR211" s="238"/>
      <c r="CS211" s="238"/>
      <c r="CT211" s="238"/>
      <c r="CU211" s="238"/>
      <c r="CV211" s="238"/>
      <c r="CW211" s="238"/>
      <c r="CX211" s="238"/>
      <c r="CY211" s="238"/>
      <c r="CZ211" s="238"/>
      <c r="DA211" s="238"/>
      <c r="DB211" s="238"/>
    </row>
    <row r="212" spans="1:106" s="237" customFormat="1" ht="12.75">
      <c r="A212" s="239"/>
      <c r="B212" s="239"/>
      <c r="D212" s="250"/>
      <c r="E212" s="250"/>
      <c r="H212" s="251"/>
      <c r="I212" s="252"/>
      <c r="J212" s="252"/>
      <c r="K212" s="251"/>
      <c r="L212" s="251"/>
      <c r="M212" s="251"/>
      <c r="AV212" s="238"/>
      <c r="AW212" s="238"/>
      <c r="AX212" s="238"/>
      <c r="AY212" s="238"/>
      <c r="AZ212" s="238"/>
      <c r="BA212" s="238"/>
      <c r="BB212" s="238"/>
      <c r="BC212" s="238"/>
      <c r="BD212" s="238"/>
      <c r="BE212" s="238"/>
      <c r="BF212" s="238"/>
      <c r="BG212" s="238"/>
      <c r="BH212" s="238"/>
      <c r="BI212" s="238"/>
      <c r="BJ212" s="238"/>
      <c r="BK212" s="238"/>
      <c r="BL212" s="238"/>
      <c r="BM212" s="238"/>
      <c r="BN212" s="238"/>
      <c r="BO212" s="238"/>
      <c r="BP212" s="238"/>
      <c r="BQ212" s="238"/>
      <c r="BR212" s="238"/>
      <c r="BS212" s="238"/>
      <c r="BT212" s="238"/>
      <c r="BU212" s="238"/>
      <c r="BV212" s="238"/>
      <c r="BW212" s="238"/>
      <c r="BX212" s="238"/>
      <c r="BY212" s="238"/>
      <c r="BZ212" s="238"/>
      <c r="CA212" s="238"/>
      <c r="CB212" s="238"/>
      <c r="CC212" s="238"/>
      <c r="CD212" s="238"/>
      <c r="CE212" s="238"/>
      <c r="CF212" s="238"/>
      <c r="CG212" s="238"/>
      <c r="CH212" s="238"/>
      <c r="CI212" s="238"/>
      <c r="CJ212" s="238"/>
      <c r="CK212" s="238"/>
      <c r="CL212" s="238"/>
      <c r="CM212" s="238"/>
      <c r="CN212" s="238"/>
      <c r="CO212" s="238"/>
      <c r="CP212" s="238"/>
      <c r="CQ212" s="238"/>
      <c r="CR212" s="238"/>
      <c r="CS212" s="238"/>
      <c r="CT212" s="238"/>
      <c r="CU212" s="238"/>
      <c r="CV212" s="238"/>
      <c r="CW212" s="238"/>
      <c r="CX212" s="238"/>
      <c r="CY212" s="238"/>
      <c r="CZ212" s="238"/>
      <c r="DA212" s="238"/>
      <c r="DB212" s="238"/>
    </row>
    <row r="213" spans="1:106" s="237" customFormat="1" ht="12.75">
      <c r="A213" s="239"/>
      <c r="B213" s="239"/>
      <c r="D213" s="250"/>
      <c r="E213" s="250"/>
      <c r="H213" s="251"/>
      <c r="I213" s="252"/>
      <c r="J213" s="252"/>
      <c r="K213" s="251"/>
      <c r="L213" s="251"/>
      <c r="M213" s="251"/>
      <c r="AV213" s="238"/>
      <c r="AW213" s="238"/>
      <c r="AX213" s="238"/>
      <c r="AY213" s="238"/>
      <c r="AZ213" s="238"/>
      <c r="BA213" s="238"/>
      <c r="BB213" s="238"/>
      <c r="BC213" s="238"/>
      <c r="BD213" s="238"/>
      <c r="BE213" s="238"/>
      <c r="BF213" s="238"/>
      <c r="BG213" s="238"/>
      <c r="BH213" s="238"/>
      <c r="BI213" s="238"/>
      <c r="BJ213" s="238"/>
      <c r="BK213" s="238"/>
      <c r="BL213" s="238"/>
      <c r="BM213" s="238"/>
      <c r="BN213" s="238"/>
      <c r="BO213" s="238"/>
      <c r="BP213" s="238"/>
      <c r="BQ213" s="238"/>
      <c r="BR213" s="238"/>
      <c r="BS213" s="238"/>
      <c r="BT213" s="238"/>
      <c r="BU213" s="238"/>
      <c r="BV213" s="238"/>
      <c r="BW213" s="238"/>
      <c r="BX213" s="238"/>
      <c r="BY213" s="238"/>
      <c r="BZ213" s="238"/>
      <c r="CA213" s="238"/>
      <c r="CB213" s="238"/>
      <c r="CC213" s="238"/>
      <c r="CD213" s="238"/>
      <c r="CE213" s="238"/>
      <c r="CF213" s="238"/>
      <c r="CG213" s="238"/>
      <c r="CH213" s="238"/>
      <c r="CI213" s="238"/>
      <c r="CJ213" s="238"/>
      <c r="CK213" s="238"/>
      <c r="CL213" s="238"/>
      <c r="CM213" s="238"/>
      <c r="CN213" s="238"/>
      <c r="CO213" s="238"/>
      <c r="CP213" s="238"/>
      <c r="CQ213" s="238"/>
      <c r="CR213" s="238"/>
      <c r="CS213" s="238"/>
      <c r="CT213" s="238"/>
      <c r="CU213" s="238"/>
      <c r="CV213" s="238"/>
      <c r="CW213" s="238"/>
      <c r="CX213" s="238"/>
      <c r="CY213" s="238"/>
      <c r="CZ213" s="238"/>
      <c r="DA213" s="238"/>
      <c r="DB213" s="238"/>
    </row>
    <row r="214" spans="1:106" s="237" customFormat="1" ht="12.75">
      <c r="A214" s="239"/>
      <c r="B214" s="239"/>
      <c r="D214" s="250"/>
      <c r="E214" s="250"/>
      <c r="H214" s="251"/>
      <c r="I214" s="252"/>
      <c r="J214" s="252"/>
      <c r="K214" s="251"/>
      <c r="L214" s="251"/>
      <c r="M214" s="251"/>
      <c r="AV214" s="238"/>
      <c r="AW214" s="238"/>
      <c r="AX214" s="238"/>
      <c r="AY214" s="238"/>
      <c r="AZ214" s="238"/>
      <c r="BA214" s="238"/>
      <c r="BB214" s="238"/>
      <c r="BC214" s="238"/>
      <c r="BD214" s="238"/>
      <c r="BE214" s="238"/>
      <c r="BF214" s="238"/>
      <c r="BG214" s="238"/>
      <c r="BH214" s="238"/>
      <c r="BI214" s="238"/>
      <c r="BJ214" s="238"/>
      <c r="BK214" s="238"/>
      <c r="BL214" s="238"/>
      <c r="BM214" s="238"/>
      <c r="BN214" s="238"/>
      <c r="BO214" s="238"/>
      <c r="BP214" s="238"/>
      <c r="BQ214" s="238"/>
      <c r="BR214" s="238"/>
      <c r="BS214" s="238"/>
      <c r="BT214" s="238"/>
      <c r="BU214" s="238"/>
      <c r="BV214" s="238"/>
      <c r="BW214" s="238"/>
      <c r="BX214" s="238"/>
      <c r="BY214" s="238"/>
      <c r="BZ214" s="238"/>
      <c r="CA214" s="238"/>
      <c r="CB214" s="238"/>
      <c r="CC214" s="238"/>
      <c r="CD214" s="238"/>
      <c r="CE214" s="238"/>
      <c r="CF214" s="238"/>
      <c r="CG214" s="238"/>
      <c r="CH214" s="238"/>
      <c r="CI214" s="238"/>
      <c r="CJ214" s="238"/>
      <c r="CK214" s="238"/>
      <c r="CL214" s="238"/>
      <c r="CM214" s="238"/>
      <c r="CN214" s="238"/>
      <c r="CO214" s="238"/>
      <c r="CP214" s="238"/>
      <c r="CQ214" s="238"/>
      <c r="CR214" s="238"/>
      <c r="CS214" s="238"/>
      <c r="CT214" s="238"/>
      <c r="CU214" s="238"/>
      <c r="CV214" s="238"/>
      <c r="CW214" s="238"/>
      <c r="CX214" s="238"/>
      <c r="CY214" s="238"/>
      <c r="CZ214" s="238"/>
      <c r="DA214" s="238"/>
      <c r="DB214" s="238"/>
    </row>
    <row r="215" spans="1:106" s="237" customFormat="1" ht="12.75">
      <c r="A215" s="239"/>
      <c r="B215" s="239"/>
      <c r="D215" s="250"/>
      <c r="E215" s="250"/>
      <c r="H215" s="251"/>
      <c r="I215" s="252"/>
      <c r="J215" s="252"/>
      <c r="K215" s="251"/>
      <c r="L215" s="251"/>
      <c r="M215" s="251"/>
      <c r="AV215" s="238"/>
      <c r="AW215" s="238"/>
      <c r="AX215" s="238"/>
      <c r="AY215" s="238"/>
      <c r="AZ215" s="238"/>
      <c r="BA215" s="238"/>
      <c r="BB215" s="238"/>
      <c r="BC215" s="238"/>
      <c r="BD215" s="238"/>
      <c r="BE215" s="238"/>
      <c r="BF215" s="238"/>
      <c r="BG215" s="238"/>
      <c r="BH215" s="238"/>
      <c r="BI215" s="238"/>
      <c r="BJ215" s="238"/>
      <c r="BK215" s="238"/>
      <c r="BL215" s="238"/>
      <c r="BM215" s="238"/>
      <c r="BN215" s="238"/>
      <c r="BO215" s="238"/>
      <c r="BP215" s="238"/>
      <c r="BQ215" s="238"/>
      <c r="BR215" s="238"/>
      <c r="BS215" s="238"/>
      <c r="BT215" s="238"/>
      <c r="BU215" s="238"/>
      <c r="BV215" s="238"/>
      <c r="BW215" s="238"/>
      <c r="BX215" s="238"/>
      <c r="BY215" s="238"/>
      <c r="BZ215" s="238"/>
      <c r="CA215" s="238"/>
      <c r="CB215" s="238"/>
      <c r="CC215" s="238"/>
      <c r="CD215" s="238"/>
      <c r="CE215" s="238"/>
      <c r="CF215" s="238"/>
      <c r="CG215" s="238"/>
      <c r="CH215" s="238"/>
      <c r="CI215" s="238"/>
      <c r="CJ215" s="238"/>
      <c r="CK215" s="238"/>
      <c r="CL215" s="238"/>
      <c r="CM215" s="238"/>
      <c r="CN215" s="238"/>
      <c r="CO215" s="238"/>
      <c r="CP215" s="238"/>
      <c r="CQ215" s="238"/>
      <c r="CR215" s="238"/>
      <c r="CS215" s="238"/>
      <c r="CT215" s="238"/>
      <c r="CU215" s="238"/>
      <c r="CV215" s="238"/>
      <c r="CW215" s="238"/>
      <c r="CX215" s="238"/>
      <c r="CY215" s="238"/>
      <c r="CZ215" s="238"/>
      <c r="DA215" s="238"/>
      <c r="DB215" s="238"/>
    </row>
    <row r="216" spans="1:106" s="237" customFormat="1" ht="12.75">
      <c r="A216" s="239"/>
      <c r="B216" s="239"/>
      <c r="D216" s="250"/>
      <c r="E216" s="250"/>
      <c r="H216" s="251"/>
      <c r="I216" s="252"/>
      <c r="J216" s="252"/>
      <c r="K216" s="251"/>
      <c r="L216" s="251"/>
      <c r="M216" s="251"/>
      <c r="AV216" s="238"/>
      <c r="AW216" s="238"/>
      <c r="AX216" s="238"/>
      <c r="AY216" s="238"/>
      <c r="AZ216" s="238"/>
      <c r="BA216" s="238"/>
      <c r="BB216" s="238"/>
      <c r="BC216" s="238"/>
      <c r="BD216" s="238"/>
      <c r="BE216" s="238"/>
      <c r="BF216" s="238"/>
      <c r="BG216" s="238"/>
      <c r="BH216" s="238"/>
      <c r="BI216" s="238"/>
      <c r="BJ216" s="238"/>
      <c r="BK216" s="238"/>
      <c r="BL216" s="238"/>
      <c r="BM216" s="238"/>
      <c r="BN216" s="238"/>
      <c r="BO216" s="238"/>
      <c r="BP216" s="238"/>
      <c r="BQ216" s="238"/>
      <c r="BR216" s="238"/>
      <c r="BS216" s="238"/>
      <c r="BT216" s="238"/>
      <c r="BU216" s="238"/>
      <c r="BV216" s="238"/>
      <c r="BW216" s="238"/>
      <c r="BX216" s="238"/>
      <c r="BY216" s="238"/>
      <c r="BZ216" s="238"/>
      <c r="CA216" s="238"/>
      <c r="CB216" s="238"/>
      <c r="CC216" s="238"/>
      <c r="CD216" s="238"/>
      <c r="CE216" s="238"/>
      <c r="CF216" s="238"/>
      <c r="CG216" s="238"/>
      <c r="CH216" s="238"/>
      <c r="CI216" s="238"/>
      <c r="CJ216" s="238"/>
      <c r="CK216" s="238"/>
      <c r="CL216" s="238"/>
      <c r="CM216" s="238"/>
      <c r="CN216" s="238"/>
      <c r="CO216" s="238"/>
      <c r="CP216" s="238"/>
      <c r="CQ216" s="238"/>
      <c r="CR216" s="238"/>
      <c r="CS216" s="238"/>
      <c r="CT216" s="238"/>
      <c r="CU216" s="238"/>
      <c r="CV216" s="238"/>
      <c r="CW216" s="238"/>
      <c r="CX216" s="238"/>
      <c r="CY216" s="238"/>
      <c r="CZ216" s="238"/>
      <c r="DA216" s="238"/>
      <c r="DB216" s="238"/>
    </row>
    <row r="217" spans="1:106" s="237" customFormat="1" ht="12.75">
      <c r="A217" s="239"/>
      <c r="B217" s="239"/>
      <c r="D217" s="250"/>
      <c r="E217" s="250"/>
      <c r="H217" s="251"/>
      <c r="I217" s="252"/>
      <c r="J217" s="252"/>
      <c r="K217" s="251"/>
      <c r="L217" s="251"/>
      <c r="M217" s="251"/>
      <c r="AV217" s="238"/>
      <c r="AW217" s="238"/>
      <c r="AX217" s="238"/>
      <c r="AY217" s="238"/>
      <c r="AZ217" s="238"/>
      <c r="BA217" s="238"/>
      <c r="BB217" s="238"/>
      <c r="BC217" s="238"/>
      <c r="BD217" s="238"/>
      <c r="BE217" s="238"/>
      <c r="BF217" s="238"/>
      <c r="BG217" s="238"/>
      <c r="BH217" s="238"/>
      <c r="BI217" s="238"/>
      <c r="BJ217" s="238"/>
      <c r="BK217" s="238"/>
      <c r="BL217" s="238"/>
      <c r="BM217" s="238"/>
      <c r="BN217" s="238"/>
      <c r="BO217" s="238"/>
      <c r="BP217" s="238"/>
      <c r="BQ217" s="238"/>
      <c r="BR217" s="238"/>
      <c r="BS217" s="238"/>
      <c r="BT217" s="238"/>
      <c r="BU217" s="238"/>
      <c r="BV217" s="238"/>
      <c r="BW217" s="238"/>
      <c r="BX217" s="238"/>
      <c r="BY217" s="238"/>
      <c r="BZ217" s="238"/>
      <c r="CA217" s="238"/>
      <c r="CB217" s="238"/>
      <c r="CC217" s="238"/>
      <c r="CD217" s="238"/>
      <c r="CE217" s="238"/>
      <c r="CF217" s="238"/>
      <c r="CG217" s="238"/>
      <c r="CH217" s="238"/>
      <c r="CI217" s="238"/>
      <c r="CJ217" s="238"/>
      <c r="CK217" s="238"/>
      <c r="CL217" s="238"/>
      <c r="CM217" s="238"/>
      <c r="CN217" s="238"/>
      <c r="CO217" s="238"/>
      <c r="CP217" s="238"/>
      <c r="CQ217" s="238"/>
      <c r="CR217" s="238"/>
      <c r="CS217" s="238"/>
      <c r="CT217" s="238"/>
      <c r="CU217" s="238"/>
      <c r="CV217" s="238"/>
      <c r="CW217" s="238"/>
      <c r="CX217" s="238"/>
      <c r="CY217" s="238"/>
      <c r="CZ217" s="238"/>
      <c r="DA217" s="238"/>
      <c r="DB217" s="238"/>
    </row>
    <row r="218" spans="1:106" s="237" customFormat="1" ht="12.75">
      <c r="A218" s="239"/>
      <c r="B218" s="239"/>
      <c r="D218" s="250"/>
      <c r="E218" s="250"/>
      <c r="H218" s="251"/>
      <c r="I218" s="252"/>
      <c r="J218" s="252"/>
      <c r="K218" s="251"/>
      <c r="L218" s="251"/>
      <c r="M218" s="251"/>
      <c r="AV218" s="238"/>
      <c r="AW218" s="238"/>
      <c r="AX218" s="238"/>
      <c r="AY218" s="238"/>
      <c r="AZ218" s="238"/>
      <c r="BA218" s="238"/>
      <c r="BB218" s="238"/>
      <c r="BC218" s="238"/>
      <c r="BD218" s="238"/>
      <c r="BE218" s="238"/>
      <c r="BF218" s="238"/>
      <c r="BG218" s="238"/>
      <c r="BH218" s="238"/>
      <c r="BI218" s="238"/>
      <c r="BJ218" s="238"/>
      <c r="BK218" s="238"/>
      <c r="BL218" s="238"/>
      <c r="BM218" s="238"/>
      <c r="BN218" s="238"/>
      <c r="BO218" s="238"/>
      <c r="BP218" s="238"/>
      <c r="BQ218" s="238"/>
      <c r="BR218" s="238"/>
      <c r="BS218" s="238"/>
      <c r="BT218" s="238"/>
      <c r="BU218" s="238"/>
      <c r="BV218" s="238"/>
      <c r="BW218" s="238"/>
      <c r="BX218" s="238"/>
      <c r="BY218" s="238"/>
      <c r="BZ218" s="238"/>
      <c r="CA218" s="238"/>
      <c r="CB218" s="238"/>
      <c r="CC218" s="238"/>
      <c r="CD218" s="238"/>
      <c r="CE218" s="238"/>
      <c r="CF218" s="238"/>
      <c r="CG218" s="238"/>
      <c r="CH218" s="238"/>
      <c r="CI218" s="238"/>
      <c r="CJ218" s="238"/>
      <c r="CK218" s="238"/>
      <c r="CL218" s="238"/>
      <c r="CM218" s="238"/>
      <c r="CN218" s="238"/>
      <c r="CO218" s="238"/>
      <c r="CP218" s="238"/>
      <c r="CQ218" s="238"/>
      <c r="CR218" s="238"/>
      <c r="CS218" s="238"/>
      <c r="CT218" s="238"/>
      <c r="CU218" s="238"/>
      <c r="CV218" s="238"/>
      <c r="CW218" s="238"/>
      <c r="CX218" s="238"/>
      <c r="CY218" s="238"/>
      <c r="CZ218" s="238"/>
      <c r="DA218" s="238"/>
      <c r="DB218" s="238"/>
    </row>
    <row r="219" spans="1:106" s="237" customFormat="1" ht="12.75">
      <c r="A219" s="239"/>
      <c r="B219" s="239"/>
      <c r="D219" s="250"/>
      <c r="E219" s="250"/>
      <c r="H219" s="251"/>
      <c r="I219" s="252"/>
      <c r="J219" s="252"/>
      <c r="K219" s="251"/>
      <c r="L219" s="251"/>
      <c r="M219" s="251"/>
      <c r="AV219" s="238"/>
      <c r="AW219" s="238"/>
      <c r="AX219" s="238"/>
      <c r="AY219" s="238"/>
      <c r="AZ219" s="238"/>
      <c r="BA219" s="238"/>
      <c r="BB219" s="238"/>
      <c r="BC219" s="238"/>
      <c r="BD219" s="238"/>
      <c r="BE219" s="238"/>
      <c r="BF219" s="238"/>
      <c r="BG219" s="238"/>
      <c r="BH219" s="238"/>
      <c r="BI219" s="238"/>
      <c r="BJ219" s="238"/>
      <c r="BK219" s="238"/>
      <c r="BL219" s="238"/>
      <c r="BM219" s="238"/>
      <c r="BN219" s="238"/>
      <c r="BO219" s="238"/>
      <c r="BP219" s="238"/>
      <c r="BQ219" s="238"/>
      <c r="BR219" s="238"/>
      <c r="BS219" s="238"/>
      <c r="BT219" s="238"/>
      <c r="BU219" s="238"/>
      <c r="BV219" s="238"/>
      <c r="BW219" s="238"/>
      <c r="BX219" s="238"/>
      <c r="BY219" s="238"/>
      <c r="BZ219" s="238"/>
      <c r="CA219" s="238"/>
      <c r="CB219" s="238"/>
      <c r="CC219" s="238"/>
      <c r="CD219" s="238"/>
      <c r="CE219" s="238"/>
      <c r="CF219" s="238"/>
      <c r="CG219" s="238"/>
      <c r="CH219" s="238"/>
      <c r="CI219" s="238"/>
      <c r="CJ219" s="238"/>
      <c r="CK219" s="238"/>
      <c r="CL219" s="238"/>
      <c r="CM219" s="238"/>
      <c r="CN219" s="238"/>
      <c r="CO219" s="238"/>
      <c r="CP219" s="238"/>
      <c r="CQ219" s="238"/>
      <c r="CR219" s="238"/>
      <c r="CS219" s="238"/>
      <c r="CT219" s="238"/>
      <c r="CU219" s="238"/>
      <c r="CV219" s="238"/>
      <c r="CW219" s="238"/>
      <c r="CX219" s="238"/>
      <c r="CY219" s="238"/>
      <c r="CZ219" s="238"/>
      <c r="DA219" s="238"/>
      <c r="DB219" s="238"/>
    </row>
    <row r="220" spans="1:106" s="237" customFormat="1" ht="12.75">
      <c r="A220" s="239"/>
      <c r="B220" s="239"/>
      <c r="D220" s="250"/>
      <c r="E220" s="250"/>
      <c r="H220" s="251"/>
      <c r="I220" s="252"/>
      <c r="J220" s="252"/>
      <c r="K220" s="251"/>
      <c r="L220" s="251"/>
      <c r="M220" s="251"/>
      <c r="AV220" s="238"/>
      <c r="AW220" s="238"/>
      <c r="AX220" s="238"/>
      <c r="AY220" s="238"/>
      <c r="AZ220" s="238"/>
      <c r="BA220" s="238"/>
      <c r="BB220" s="238"/>
      <c r="BC220" s="238"/>
      <c r="BD220" s="238"/>
      <c r="BE220" s="238"/>
      <c r="BF220" s="238"/>
      <c r="BG220" s="238"/>
      <c r="BH220" s="238"/>
      <c r="BI220" s="238"/>
      <c r="BJ220" s="238"/>
      <c r="BK220" s="238"/>
      <c r="BL220" s="238"/>
      <c r="BM220" s="238"/>
      <c r="BN220" s="238"/>
      <c r="BO220" s="238"/>
      <c r="BP220" s="238"/>
      <c r="BQ220" s="238"/>
      <c r="BR220" s="238"/>
      <c r="BS220" s="238"/>
      <c r="BT220" s="238"/>
      <c r="BU220" s="238"/>
      <c r="BV220" s="238"/>
      <c r="BW220" s="238"/>
      <c r="BX220" s="238"/>
      <c r="BY220" s="238"/>
      <c r="BZ220" s="238"/>
      <c r="CA220" s="238"/>
      <c r="CB220" s="238"/>
      <c r="CC220" s="238"/>
      <c r="CD220" s="238"/>
      <c r="CE220" s="238"/>
      <c r="CF220" s="238"/>
      <c r="CG220" s="238"/>
      <c r="CH220" s="238"/>
      <c r="CI220" s="238"/>
      <c r="CJ220" s="238"/>
      <c r="CK220" s="238"/>
      <c r="CL220" s="238"/>
      <c r="CM220" s="238"/>
      <c r="CN220" s="238"/>
      <c r="CO220" s="238"/>
      <c r="CP220" s="238"/>
      <c r="CQ220" s="238"/>
      <c r="CR220" s="238"/>
      <c r="CS220" s="238"/>
      <c r="CT220" s="238"/>
      <c r="CU220" s="238"/>
      <c r="CV220" s="238"/>
      <c r="CW220" s="238"/>
      <c r="CX220" s="238"/>
      <c r="CY220" s="238"/>
      <c r="CZ220" s="238"/>
      <c r="DA220" s="238"/>
      <c r="DB220" s="238"/>
    </row>
    <row r="221" spans="1:106" s="237" customFormat="1" ht="12.75">
      <c r="A221" s="239"/>
      <c r="B221" s="239"/>
      <c r="D221" s="250"/>
      <c r="E221" s="250"/>
      <c r="H221" s="251"/>
      <c r="I221" s="252"/>
      <c r="J221" s="252"/>
      <c r="K221" s="251"/>
      <c r="L221" s="251"/>
      <c r="M221" s="251"/>
      <c r="AV221" s="238"/>
      <c r="AW221" s="238"/>
      <c r="AX221" s="238"/>
      <c r="AY221" s="238"/>
      <c r="AZ221" s="238"/>
      <c r="BA221" s="238"/>
      <c r="BB221" s="238"/>
      <c r="BC221" s="238"/>
      <c r="BD221" s="238"/>
      <c r="BE221" s="238"/>
      <c r="BF221" s="238"/>
      <c r="BG221" s="238"/>
      <c r="BH221" s="238"/>
      <c r="BI221" s="238"/>
      <c r="BJ221" s="238"/>
      <c r="BK221" s="238"/>
      <c r="BL221" s="238"/>
      <c r="BM221" s="238"/>
      <c r="BN221" s="238"/>
      <c r="BO221" s="238"/>
      <c r="BP221" s="238"/>
      <c r="BQ221" s="238"/>
      <c r="BR221" s="238"/>
      <c r="BS221" s="238"/>
      <c r="BT221" s="238"/>
      <c r="BU221" s="238"/>
      <c r="BV221" s="238"/>
      <c r="BW221" s="238"/>
      <c r="BX221" s="238"/>
      <c r="BY221" s="238"/>
      <c r="BZ221" s="238"/>
      <c r="CA221" s="238"/>
      <c r="CB221" s="238"/>
      <c r="CC221" s="238"/>
      <c r="CD221" s="238"/>
      <c r="CE221" s="238"/>
      <c r="CF221" s="238"/>
      <c r="CG221" s="238"/>
      <c r="CH221" s="238"/>
      <c r="CI221" s="238"/>
      <c r="CJ221" s="238"/>
      <c r="CK221" s="238"/>
      <c r="CL221" s="238"/>
      <c r="CM221" s="238"/>
      <c r="CN221" s="238"/>
      <c r="CO221" s="238"/>
      <c r="CP221" s="238"/>
      <c r="CQ221" s="238"/>
      <c r="CR221" s="238"/>
      <c r="CS221" s="238"/>
      <c r="CT221" s="238"/>
      <c r="CU221" s="238"/>
      <c r="CV221" s="238"/>
      <c r="CW221" s="238"/>
      <c r="CX221" s="238"/>
      <c r="CY221" s="238"/>
      <c r="CZ221" s="238"/>
      <c r="DA221" s="238"/>
      <c r="DB221" s="238"/>
    </row>
    <row r="222" spans="1:106" s="237" customFormat="1" ht="12.75">
      <c r="A222" s="239"/>
      <c r="B222" s="239"/>
      <c r="D222" s="250"/>
      <c r="E222" s="250"/>
      <c r="H222" s="251"/>
      <c r="I222" s="252"/>
      <c r="J222" s="252"/>
      <c r="K222" s="251"/>
      <c r="L222" s="251"/>
      <c r="M222" s="251"/>
      <c r="AV222" s="238"/>
      <c r="AW222" s="238"/>
      <c r="AX222" s="238"/>
      <c r="AY222" s="238"/>
      <c r="AZ222" s="238"/>
      <c r="BA222" s="238"/>
      <c r="BB222" s="238"/>
      <c r="BC222" s="238"/>
      <c r="BD222" s="238"/>
      <c r="BE222" s="238"/>
      <c r="BF222" s="238"/>
      <c r="BG222" s="238"/>
      <c r="BH222" s="238"/>
      <c r="BI222" s="238"/>
      <c r="BJ222" s="238"/>
      <c r="BK222" s="238"/>
      <c r="BL222" s="238"/>
      <c r="BM222" s="238"/>
      <c r="BN222" s="238"/>
      <c r="BO222" s="238"/>
      <c r="BP222" s="238"/>
      <c r="BQ222" s="238"/>
      <c r="BR222" s="238"/>
      <c r="BS222" s="238"/>
      <c r="BT222" s="238"/>
      <c r="BU222" s="238"/>
      <c r="BV222" s="238"/>
      <c r="BW222" s="238"/>
      <c r="BX222" s="238"/>
      <c r="BY222" s="238"/>
      <c r="BZ222" s="238"/>
      <c r="CA222" s="238"/>
      <c r="CB222" s="238"/>
      <c r="CC222" s="238"/>
      <c r="CD222" s="238"/>
      <c r="CE222" s="238"/>
      <c r="CF222" s="238"/>
      <c r="CG222" s="238"/>
      <c r="CH222" s="238"/>
      <c r="CI222" s="238"/>
      <c r="CJ222" s="238"/>
      <c r="CK222" s="238"/>
      <c r="CL222" s="238"/>
      <c r="CM222" s="238"/>
      <c r="CN222" s="238"/>
      <c r="CO222" s="238"/>
      <c r="CP222" s="238"/>
      <c r="CQ222" s="238"/>
      <c r="CR222" s="238"/>
      <c r="CS222" s="238"/>
      <c r="CT222" s="238"/>
      <c r="CU222" s="238"/>
      <c r="CV222" s="238"/>
      <c r="CW222" s="238"/>
      <c r="CX222" s="238"/>
      <c r="CY222" s="238"/>
      <c r="CZ222" s="238"/>
      <c r="DA222" s="238"/>
      <c r="DB222" s="238"/>
    </row>
    <row r="223" spans="1:106" s="237" customFormat="1" ht="12.75">
      <c r="A223" s="239"/>
      <c r="B223" s="239"/>
      <c r="D223" s="250"/>
      <c r="E223" s="250"/>
      <c r="H223" s="251"/>
      <c r="I223" s="252"/>
      <c r="J223" s="252"/>
      <c r="K223" s="251"/>
      <c r="L223" s="251"/>
      <c r="M223" s="251"/>
      <c r="AV223" s="238"/>
      <c r="AW223" s="238"/>
      <c r="AX223" s="238"/>
      <c r="AY223" s="238"/>
      <c r="AZ223" s="238"/>
      <c r="BA223" s="238"/>
      <c r="BB223" s="238"/>
      <c r="BC223" s="238"/>
      <c r="BD223" s="238"/>
      <c r="BE223" s="238"/>
      <c r="BF223" s="238"/>
      <c r="BG223" s="238"/>
      <c r="BH223" s="238"/>
      <c r="BI223" s="238"/>
      <c r="BJ223" s="238"/>
      <c r="BK223" s="238"/>
      <c r="BL223" s="238"/>
      <c r="BM223" s="238"/>
      <c r="BN223" s="238"/>
      <c r="BO223" s="238"/>
      <c r="BP223" s="238"/>
      <c r="BQ223" s="238"/>
      <c r="BR223" s="238"/>
      <c r="BS223" s="238"/>
      <c r="BT223" s="238"/>
      <c r="BU223" s="238"/>
      <c r="BV223" s="238"/>
      <c r="BW223" s="238"/>
      <c r="BX223" s="238"/>
      <c r="BY223" s="238"/>
      <c r="BZ223" s="238"/>
      <c r="CA223" s="238"/>
      <c r="CB223" s="238"/>
      <c r="CC223" s="238"/>
      <c r="CD223" s="238"/>
      <c r="CE223" s="238"/>
      <c r="CF223" s="238"/>
      <c r="CG223" s="238"/>
      <c r="CH223" s="238"/>
      <c r="CI223" s="238"/>
      <c r="CJ223" s="238"/>
      <c r="CK223" s="238"/>
      <c r="CL223" s="238"/>
      <c r="CM223" s="238"/>
      <c r="CN223" s="238"/>
      <c r="CO223" s="238"/>
      <c r="CP223" s="238"/>
      <c r="CQ223" s="238"/>
      <c r="CR223" s="238"/>
      <c r="CS223" s="238"/>
      <c r="CT223" s="238"/>
      <c r="CU223" s="238"/>
      <c r="CV223" s="238"/>
      <c r="CW223" s="238"/>
      <c r="CX223" s="238"/>
      <c r="CY223" s="238"/>
      <c r="CZ223" s="238"/>
      <c r="DA223" s="238"/>
      <c r="DB223" s="238"/>
    </row>
    <row r="224" spans="1:106" s="237" customFormat="1" ht="12.75">
      <c r="A224" s="239"/>
      <c r="B224" s="239"/>
      <c r="D224" s="250"/>
      <c r="E224" s="250"/>
      <c r="H224" s="251"/>
      <c r="I224" s="252"/>
      <c r="J224" s="252"/>
      <c r="K224" s="251"/>
      <c r="L224" s="251"/>
      <c r="M224" s="251"/>
      <c r="AV224" s="238"/>
      <c r="AW224" s="238"/>
      <c r="AX224" s="238"/>
      <c r="AY224" s="238"/>
      <c r="AZ224" s="238"/>
      <c r="BA224" s="238"/>
      <c r="BB224" s="238"/>
      <c r="BC224" s="238"/>
      <c r="BD224" s="238"/>
      <c r="BE224" s="238"/>
      <c r="BF224" s="238"/>
      <c r="BG224" s="238"/>
      <c r="BH224" s="238"/>
      <c r="BI224" s="238"/>
      <c r="BJ224" s="238"/>
      <c r="BK224" s="238"/>
      <c r="BL224" s="238"/>
      <c r="BM224" s="238"/>
      <c r="BN224" s="238"/>
      <c r="BO224" s="238"/>
      <c r="BP224" s="238"/>
      <c r="BQ224" s="238"/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238"/>
      <c r="CB224" s="238"/>
      <c r="CC224" s="238"/>
      <c r="CD224" s="238"/>
      <c r="CE224" s="238"/>
      <c r="CF224" s="238"/>
      <c r="CG224" s="238"/>
      <c r="CH224" s="238"/>
      <c r="CI224" s="238"/>
      <c r="CJ224" s="238"/>
      <c r="CK224" s="238"/>
      <c r="CL224" s="238"/>
      <c r="CM224" s="238"/>
      <c r="CN224" s="238"/>
      <c r="CO224" s="238"/>
      <c r="CP224" s="238"/>
      <c r="CQ224" s="238"/>
      <c r="CR224" s="238"/>
      <c r="CS224" s="238"/>
      <c r="CT224" s="238"/>
      <c r="CU224" s="238"/>
      <c r="CV224" s="238"/>
      <c r="CW224" s="238"/>
      <c r="CX224" s="238"/>
      <c r="CY224" s="238"/>
      <c r="CZ224" s="238"/>
      <c r="DA224" s="238"/>
      <c r="DB224" s="238"/>
    </row>
    <row r="225" spans="1:106" s="237" customFormat="1" ht="12.75">
      <c r="A225" s="239"/>
      <c r="B225" s="239"/>
      <c r="D225" s="250"/>
      <c r="E225" s="250"/>
      <c r="H225" s="251"/>
      <c r="I225" s="252"/>
      <c r="J225" s="252"/>
      <c r="K225" s="251"/>
      <c r="L225" s="251"/>
      <c r="M225" s="251"/>
      <c r="AV225" s="238"/>
      <c r="AW225" s="238"/>
      <c r="AX225" s="238"/>
      <c r="AY225" s="238"/>
      <c r="AZ225" s="238"/>
      <c r="BA225" s="238"/>
      <c r="BB225" s="238"/>
      <c r="BC225" s="238"/>
      <c r="BD225" s="238"/>
      <c r="BE225" s="238"/>
      <c r="BF225" s="238"/>
      <c r="BG225" s="238"/>
      <c r="BH225" s="238"/>
      <c r="BI225" s="238"/>
      <c r="BJ225" s="238"/>
      <c r="BK225" s="238"/>
      <c r="BL225" s="238"/>
      <c r="BM225" s="238"/>
      <c r="BN225" s="238"/>
      <c r="BO225" s="238"/>
      <c r="BP225" s="238"/>
      <c r="BQ225" s="238"/>
      <c r="BR225" s="238"/>
      <c r="BS225" s="238"/>
      <c r="BT225" s="238"/>
      <c r="BU225" s="238"/>
      <c r="BV225" s="238"/>
      <c r="BW225" s="238"/>
      <c r="BX225" s="238"/>
      <c r="BY225" s="238"/>
      <c r="BZ225" s="238"/>
      <c r="CA225" s="238"/>
      <c r="CB225" s="238"/>
      <c r="CC225" s="238"/>
      <c r="CD225" s="238"/>
      <c r="CE225" s="238"/>
      <c r="CF225" s="238"/>
      <c r="CG225" s="238"/>
      <c r="CH225" s="238"/>
      <c r="CI225" s="238"/>
      <c r="CJ225" s="238"/>
      <c r="CK225" s="238"/>
      <c r="CL225" s="238"/>
      <c r="CM225" s="238"/>
      <c r="CN225" s="238"/>
      <c r="CO225" s="238"/>
      <c r="CP225" s="238"/>
      <c r="CQ225" s="238"/>
      <c r="CR225" s="238"/>
      <c r="CS225" s="238"/>
      <c r="CT225" s="238"/>
      <c r="CU225" s="238"/>
      <c r="CV225" s="238"/>
      <c r="CW225" s="238"/>
      <c r="CX225" s="238"/>
      <c r="CY225" s="238"/>
      <c r="CZ225" s="238"/>
      <c r="DA225" s="238"/>
      <c r="DB225" s="238"/>
    </row>
    <row r="226" spans="1:106" s="237" customFormat="1" ht="12.75">
      <c r="A226" s="239"/>
      <c r="B226" s="239"/>
      <c r="D226" s="250"/>
      <c r="E226" s="250"/>
      <c r="H226" s="251"/>
      <c r="I226" s="252"/>
      <c r="J226" s="252"/>
      <c r="K226" s="251"/>
      <c r="L226" s="251"/>
      <c r="M226" s="251"/>
      <c r="AV226" s="238"/>
      <c r="AW226" s="238"/>
      <c r="AX226" s="238"/>
      <c r="AY226" s="238"/>
      <c r="AZ226" s="238"/>
      <c r="BA226" s="238"/>
      <c r="BB226" s="238"/>
      <c r="BC226" s="238"/>
      <c r="BD226" s="238"/>
      <c r="BE226" s="238"/>
      <c r="BF226" s="238"/>
      <c r="BG226" s="238"/>
      <c r="BH226" s="238"/>
      <c r="BI226" s="238"/>
      <c r="BJ226" s="238"/>
      <c r="BK226" s="238"/>
      <c r="BL226" s="238"/>
      <c r="BM226" s="238"/>
      <c r="BN226" s="238"/>
      <c r="BO226" s="238"/>
      <c r="BP226" s="238"/>
      <c r="BQ226" s="238"/>
      <c r="BR226" s="238"/>
      <c r="BS226" s="238"/>
      <c r="BT226" s="238"/>
      <c r="BU226" s="238"/>
      <c r="BV226" s="238"/>
      <c r="BW226" s="238"/>
      <c r="BX226" s="238"/>
      <c r="BY226" s="238"/>
      <c r="BZ226" s="238"/>
      <c r="CA226" s="238"/>
      <c r="CB226" s="238"/>
      <c r="CC226" s="238"/>
      <c r="CD226" s="238"/>
      <c r="CE226" s="238"/>
      <c r="CF226" s="238"/>
      <c r="CG226" s="238"/>
      <c r="CH226" s="238"/>
      <c r="CI226" s="238"/>
      <c r="CJ226" s="238"/>
      <c r="CK226" s="238"/>
      <c r="CL226" s="238"/>
      <c r="CM226" s="238"/>
      <c r="CN226" s="238"/>
      <c r="CO226" s="238"/>
      <c r="CP226" s="238"/>
      <c r="CQ226" s="238"/>
      <c r="CR226" s="238"/>
      <c r="CS226" s="238"/>
      <c r="CT226" s="238"/>
      <c r="CU226" s="238"/>
      <c r="CV226" s="238"/>
      <c r="CW226" s="238"/>
      <c r="CX226" s="238"/>
      <c r="CY226" s="238"/>
      <c r="CZ226" s="238"/>
      <c r="DA226" s="238"/>
      <c r="DB226" s="238"/>
    </row>
    <row r="227" spans="1:106" s="237" customFormat="1" ht="12.75">
      <c r="A227" s="239"/>
      <c r="B227" s="239"/>
      <c r="D227" s="250"/>
      <c r="E227" s="250"/>
      <c r="H227" s="251"/>
      <c r="I227" s="252"/>
      <c r="J227" s="252"/>
      <c r="K227" s="251"/>
      <c r="L227" s="251"/>
      <c r="M227" s="251"/>
      <c r="AV227" s="238"/>
      <c r="AW227" s="238"/>
      <c r="AX227" s="238"/>
      <c r="AY227" s="238"/>
      <c r="AZ227" s="238"/>
      <c r="BA227" s="238"/>
      <c r="BB227" s="238"/>
      <c r="BC227" s="238"/>
      <c r="BD227" s="238"/>
      <c r="BE227" s="238"/>
      <c r="BF227" s="238"/>
      <c r="BG227" s="238"/>
      <c r="BH227" s="238"/>
      <c r="BI227" s="238"/>
      <c r="BJ227" s="238"/>
      <c r="BK227" s="238"/>
      <c r="BL227" s="238"/>
      <c r="BM227" s="238"/>
      <c r="BN227" s="238"/>
      <c r="BO227" s="238"/>
      <c r="BP227" s="238"/>
      <c r="BQ227" s="238"/>
      <c r="BR227" s="238"/>
      <c r="BS227" s="238"/>
      <c r="BT227" s="238"/>
      <c r="BU227" s="238"/>
      <c r="BV227" s="238"/>
      <c r="BW227" s="238"/>
      <c r="BX227" s="238"/>
      <c r="BY227" s="238"/>
      <c r="BZ227" s="238"/>
      <c r="CA227" s="238"/>
      <c r="CB227" s="238"/>
      <c r="CC227" s="238"/>
      <c r="CD227" s="238"/>
      <c r="CE227" s="238"/>
      <c r="CF227" s="238"/>
      <c r="CG227" s="238"/>
      <c r="CH227" s="238"/>
      <c r="CI227" s="238"/>
      <c r="CJ227" s="238"/>
      <c r="CK227" s="238"/>
      <c r="CL227" s="238"/>
      <c r="CM227" s="238"/>
      <c r="CN227" s="238"/>
      <c r="CO227" s="238"/>
      <c r="CP227" s="238"/>
      <c r="CQ227" s="238"/>
      <c r="CR227" s="238"/>
      <c r="CS227" s="238"/>
      <c r="CT227" s="238"/>
      <c r="CU227" s="238"/>
      <c r="CV227" s="238"/>
      <c r="CW227" s="238"/>
      <c r="CX227" s="238"/>
      <c r="CY227" s="238"/>
      <c r="CZ227" s="238"/>
      <c r="DA227" s="238"/>
      <c r="DB227" s="238"/>
    </row>
    <row r="228" spans="1:106" s="237" customFormat="1" ht="12.75">
      <c r="A228" s="239"/>
      <c r="B228" s="239"/>
      <c r="D228" s="250"/>
      <c r="E228" s="250"/>
      <c r="H228" s="251"/>
      <c r="I228" s="252"/>
      <c r="J228" s="252"/>
      <c r="K228" s="251"/>
      <c r="L228" s="251"/>
      <c r="M228" s="251"/>
      <c r="AV228" s="238"/>
      <c r="AW228" s="238"/>
      <c r="AX228" s="238"/>
      <c r="AY228" s="238"/>
      <c r="AZ228" s="238"/>
      <c r="BA228" s="238"/>
      <c r="BB228" s="238"/>
      <c r="BC228" s="238"/>
      <c r="BD228" s="238"/>
      <c r="BE228" s="238"/>
      <c r="BF228" s="238"/>
      <c r="BG228" s="238"/>
      <c r="BH228" s="238"/>
      <c r="BI228" s="238"/>
      <c r="BJ228" s="238"/>
      <c r="BK228" s="238"/>
      <c r="BL228" s="238"/>
      <c r="BM228" s="238"/>
      <c r="BN228" s="238"/>
      <c r="BO228" s="23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8"/>
      <c r="CC228" s="238"/>
      <c r="CD228" s="238"/>
      <c r="CE228" s="238"/>
      <c r="CF228" s="238"/>
      <c r="CG228" s="238"/>
      <c r="CH228" s="238"/>
      <c r="CI228" s="238"/>
      <c r="CJ228" s="238"/>
      <c r="CK228" s="238"/>
      <c r="CL228" s="238"/>
      <c r="CM228" s="238"/>
      <c r="CN228" s="238"/>
      <c r="CO228" s="238"/>
      <c r="CP228" s="238"/>
      <c r="CQ228" s="238"/>
      <c r="CR228" s="238"/>
      <c r="CS228" s="238"/>
      <c r="CT228" s="238"/>
      <c r="CU228" s="238"/>
      <c r="CV228" s="238"/>
      <c r="CW228" s="238"/>
      <c r="CX228" s="238"/>
      <c r="CY228" s="238"/>
      <c r="CZ228" s="238"/>
      <c r="DA228" s="238"/>
      <c r="DB228" s="238"/>
    </row>
    <row r="229" spans="1:106" s="237" customFormat="1" ht="12.75">
      <c r="A229" s="239"/>
      <c r="B229" s="239"/>
      <c r="D229" s="250"/>
      <c r="E229" s="250"/>
      <c r="H229" s="251"/>
      <c r="I229" s="252"/>
      <c r="J229" s="252"/>
      <c r="K229" s="251"/>
      <c r="L229" s="251"/>
      <c r="M229" s="251"/>
      <c r="AV229" s="238"/>
      <c r="AW229" s="238"/>
      <c r="AX229" s="238"/>
      <c r="AY229" s="238"/>
      <c r="AZ229" s="238"/>
      <c r="BA229" s="238"/>
      <c r="BB229" s="238"/>
      <c r="BC229" s="238"/>
      <c r="BD229" s="238"/>
      <c r="BE229" s="238"/>
      <c r="BF229" s="238"/>
      <c r="BG229" s="238"/>
      <c r="BH229" s="238"/>
      <c r="BI229" s="238"/>
      <c r="BJ229" s="238"/>
      <c r="BK229" s="238"/>
      <c r="BL229" s="238"/>
      <c r="BM229" s="238"/>
      <c r="BN229" s="238"/>
      <c r="BO229" s="238"/>
      <c r="BP229" s="238"/>
      <c r="BQ229" s="238"/>
      <c r="BR229" s="238"/>
      <c r="BS229" s="238"/>
      <c r="BT229" s="238"/>
      <c r="BU229" s="238"/>
      <c r="BV229" s="238"/>
      <c r="BW229" s="238"/>
      <c r="BX229" s="238"/>
      <c r="BY229" s="238"/>
      <c r="BZ229" s="238"/>
      <c r="CA229" s="238"/>
      <c r="CB229" s="238"/>
      <c r="CC229" s="238"/>
      <c r="CD229" s="238"/>
      <c r="CE229" s="238"/>
      <c r="CF229" s="238"/>
      <c r="CG229" s="238"/>
      <c r="CH229" s="238"/>
      <c r="CI229" s="238"/>
      <c r="CJ229" s="238"/>
      <c r="CK229" s="238"/>
      <c r="CL229" s="238"/>
      <c r="CM229" s="238"/>
      <c r="CN229" s="238"/>
      <c r="CO229" s="238"/>
      <c r="CP229" s="238"/>
      <c r="CQ229" s="238"/>
      <c r="CR229" s="238"/>
      <c r="CS229" s="238"/>
      <c r="CT229" s="238"/>
      <c r="CU229" s="238"/>
      <c r="CV229" s="238"/>
      <c r="CW229" s="238"/>
      <c r="CX229" s="238"/>
      <c r="CY229" s="238"/>
      <c r="CZ229" s="238"/>
      <c r="DA229" s="238"/>
      <c r="DB229" s="238"/>
    </row>
    <row r="230" spans="1:106" s="237" customFormat="1" ht="12.75">
      <c r="A230" s="239"/>
      <c r="B230" s="239"/>
      <c r="D230" s="250"/>
      <c r="E230" s="250"/>
      <c r="H230" s="251"/>
      <c r="I230" s="252"/>
      <c r="J230" s="252"/>
      <c r="K230" s="251"/>
      <c r="L230" s="251"/>
      <c r="M230" s="251"/>
      <c r="AV230" s="238"/>
      <c r="AW230" s="238"/>
      <c r="AX230" s="238"/>
      <c r="AY230" s="238"/>
      <c r="AZ230" s="238"/>
      <c r="BA230" s="238"/>
      <c r="BB230" s="238"/>
      <c r="BC230" s="238"/>
      <c r="BD230" s="238"/>
      <c r="BE230" s="238"/>
      <c r="BF230" s="238"/>
      <c r="BG230" s="238"/>
      <c r="BH230" s="238"/>
      <c r="BI230" s="238"/>
      <c r="BJ230" s="238"/>
      <c r="BK230" s="238"/>
      <c r="BL230" s="238"/>
      <c r="BM230" s="238"/>
      <c r="BN230" s="238"/>
      <c r="BO230" s="238"/>
      <c r="BP230" s="238"/>
      <c r="BQ230" s="238"/>
      <c r="BR230" s="238"/>
      <c r="BS230" s="238"/>
      <c r="BT230" s="238"/>
      <c r="BU230" s="238"/>
      <c r="BV230" s="238"/>
      <c r="BW230" s="238"/>
      <c r="BX230" s="238"/>
      <c r="BY230" s="238"/>
      <c r="BZ230" s="238"/>
      <c r="CA230" s="238"/>
      <c r="CB230" s="238"/>
      <c r="CC230" s="238"/>
      <c r="CD230" s="238"/>
      <c r="CE230" s="238"/>
      <c r="CF230" s="238"/>
      <c r="CG230" s="238"/>
      <c r="CH230" s="238"/>
      <c r="CI230" s="238"/>
      <c r="CJ230" s="238"/>
      <c r="CK230" s="238"/>
      <c r="CL230" s="238"/>
      <c r="CM230" s="238"/>
      <c r="CN230" s="238"/>
      <c r="CO230" s="238"/>
      <c r="CP230" s="238"/>
      <c r="CQ230" s="238"/>
      <c r="CR230" s="238"/>
      <c r="CS230" s="238"/>
      <c r="CT230" s="238"/>
      <c r="CU230" s="238"/>
      <c r="CV230" s="238"/>
      <c r="CW230" s="238"/>
      <c r="CX230" s="238"/>
      <c r="CY230" s="238"/>
      <c r="CZ230" s="238"/>
      <c r="DA230" s="238"/>
      <c r="DB230" s="238"/>
    </row>
    <row r="231" spans="1:106" s="237" customFormat="1" ht="12.75">
      <c r="A231" s="239"/>
      <c r="B231" s="239"/>
      <c r="D231" s="250"/>
      <c r="E231" s="250"/>
      <c r="H231" s="251"/>
      <c r="I231" s="252"/>
      <c r="J231" s="252"/>
      <c r="K231" s="251"/>
      <c r="L231" s="251"/>
      <c r="M231" s="251"/>
      <c r="AV231" s="238"/>
      <c r="AW231" s="238"/>
      <c r="AX231" s="238"/>
      <c r="AY231" s="238"/>
      <c r="AZ231" s="238"/>
      <c r="BA231" s="238"/>
      <c r="BB231" s="238"/>
      <c r="BC231" s="238"/>
      <c r="BD231" s="238"/>
      <c r="BE231" s="238"/>
      <c r="BF231" s="238"/>
      <c r="BG231" s="238"/>
      <c r="BH231" s="238"/>
      <c r="BI231" s="238"/>
      <c r="BJ231" s="238"/>
      <c r="BK231" s="238"/>
      <c r="BL231" s="238"/>
      <c r="BM231" s="238"/>
      <c r="BN231" s="238"/>
      <c r="BO231" s="238"/>
      <c r="BP231" s="238"/>
      <c r="BQ231" s="238"/>
      <c r="BR231" s="238"/>
      <c r="BS231" s="238"/>
      <c r="BT231" s="238"/>
      <c r="BU231" s="238"/>
      <c r="BV231" s="238"/>
      <c r="BW231" s="238"/>
      <c r="BX231" s="238"/>
      <c r="BY231" s="238"/>
      <c r="BZ231" s="238"/>
      <c r="CA231" s="238"/>
      <c r="CB231" s="238"/>
      <c r="CC231" s="238"/>
      <c r="CD231" s="238"/>
      <c r="CE231" s="238"/>
      <c r="CF231" s="238"/>
      <c r="CG231" s="238"/>
      <c r="CH231" s="238"/>
      <c r="CI231" s="238"/>
      <c r="CJ231" s="238"/>
      <c r="CK231" s="238"/>
      <c r="CL231" s="238"/>
      <c r="CM231" s="238"/>
      <c r="CN231" s="238"/>
      <c r="CO231" s="238"/>
      <c r="CP231" s="238"/>
      <c r="CQ231" s="238"/>
      <c r="CR231" s="238"/>
      <c r="CS231" s="238"/>
      <c r="CT231" s="238"/>
      <c r="CU231" s="238"/>
      <c r="CV231" s="238"/>
      <c r="CW231" s="238"/>
      <c r="CX231" s="238"/>
      <c r="CY231" s="238"/>
      <c r="CZ231" s="238"/>
      <c r="DA231" s="238"/>
      <c r="DB231" s="238"/>
    </row>
    <row r="232" spans="1:106" s="237" customFormat="1" ht="12.75">
      <c r="A232" s="239"/>
      <c r="B232" s="239"/>
      <c r="D232" s="250"/>
      <c r="E232" s="250"/>
      <c r="H232" s="251"/>
      <c r="I232" s="252"/>
      <c r="J232" s="252"/>
      <c r="K232" s="251"/>
      <c r="L232" s="251"/>
      <c r="M232" s="251"/>
      <c r="AV232" s="238"/>
      <c r="AW232" s="238"/>
      <c r="AX232" s="238"/>
      <c r="AY232" s="238"/>
      <c r="AZ232" s="238"/>
      <c r="BA232" s="238"/>
      <c r="BB232" s="238"/>
      <c r="BC232" s="238"/>
      <c r="BD232" s="238"/>
      <c r="BE232" s="238"/>
      <c r="BF232" s="238"/>
      <c r="BG232" s="238"/>
      <c r="BH232" s="238"/>
      <c r="BI232" s="238"/>
      <c r="BJ232" s="238"/>
      <c r="BK232" s="238"/>
      <c r="BL232" s="238"/>
      <c r="BM232" s="238"/>
      <c r="BN232" s="238"/>
      <c r="BO232" s="238"/>
      <c r="BP232" s="238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238"/>
      <c r="CB232" s="238"/>
      <c r="CC232" s="238"/>
      <c r="CD232" s="238"/>
      <c r="CE232" s="238"/>
      <c r="CF232" s="238"/>
      <c r="CG232" s="238"/>
      <c r="CH232" s="238"/>
      <c r="CI232" s="238"/>
      <c r="CJ232" s="238"/>
      <c r="CK232" s="238"/>
      <c r="CL232" s="238"/>
      <c r="CM232" s="238"/>
      <c r="CN232" s="238"/>
      <c r="CO232" s="238"/>
      <c r="CP232" s="238"/>
      <c r="CQ232" s="238"/>
      <c r="CR232" s="238"/>
      <c r="CS232" s="238"/>
      <c r="CT232" s="238"/>
      <c r="CU232" s="238"/>
      <c r="CV232" s="238"/>
      <c r="CW232" s="238"/>
      <c r="CX232" s="238"/>
      <c r="CY232" s="238"/>
      <c r="CZ232" s="238"/>
      <c r="DA232" s="238"/>
      <c r="DB232" s="238"/>
    </row>
    <row r="233" spans="1:106" s="237" customFormat="1" ht="12.75">
      <c r="A233" s="239"/>
      <c r="B233" s="239"/>
      <c r="D233" s="250"/>
      <c r="E233" s="250"/>
      <c r="H233" s="251"/>
      <c r="I233" s="252"/>
      <c r="J233" s="252"/>
      <c r="K233" s="251"/>
      <c r="L233" s="251"/>
      <c r="M233" s="251"/>
      <c r="AV233" s="238"/>
      <c r="AW233" s="238"/>
      <c r="AX233" s="238"/>
      <c r="AY233" s="238"/>
      <c r="AZ233" s="238"/>
      <c r="BA233" s="238"/>
      <c r="BB233" s="238"/>
      <c r="BC233" s="238"/>
      <c r="BD233" s="238"/>
      <c r="BE233" s="238"/>
      <c r="BF233" s="238"/>
      <c r="BG233" s="238"/>
      <c r="BH233" s="238"/>
      <c r="BI233" s="238"/>
      <c r="BJ233" s="238"/>
      <c r="BK233" s="238"/>
      <c r="BL233" s="238"/>
      <c r="BM233" s="238"/>
      <c r="BN233" s="238"/>
      <c r="BO233" s="238"/>
      <c r="BP233" s="238"/>
      <c r="BQ233" s="238"/>
      <c r="BR233" s="238"/>
      <c r="BS233" s="238"/>
      <c r="BT233" s="238"/>
      <c r="BU233" s="238"/>
      <c r="BV233" s="238"/>
      <c r="BW233" s="238"/>
      <c r="BX233" s="238"/>
      <c r="BY233" s="238"/>
      <c r="BZ233" s="238"/>
      <c r="CA233" s="238"/>
      <c r="CB233" s="238"/>
      <c r="CC233" s="238"/>
      <c r="CD233" s="238"/>
      <c r="CE233" s="238"/>
      <c r="CF233" s="238"/>
      <c r="CG233" s="238"/>
      <c r="CH233" s="238"/>
      <c r="CI233" s="238"/>
      <c r="CJ233" s="238"/>
      <c r="CK233" s="238"/>
      <c r="CL233" s="238"/>
      <c r="CM233" s="238"/>
      <c r="CN233" s="238"/>
      <c r="CO233" s="238"/>
      <c r="CP233" s="238"/>
      <c r="CQ233" s="238"/>
      <c r="CR233" s="238"/>
      <c r="CS233" s="238"/>
      <c r="CT233" s="238"/>
      <c r="CU233" s="238"/>
      <c r="CV233" s="238"/>
      <c r="CW233" s="238"/>
      <c r="CX233" s="238"/>
      <c r="CY233" s="238"/>
      <c r="CZ233" s="238"/>
      <c r="DA233" s="238"/>
      <c r="DB233" s="238"/>
    </row>
    <row r="234" spans="1:106" s="237" customFormat="1" ht="12.75">
      <c r="A234" s="239"/>
      <c r="B234" s="239"/>
      <c r="D234" s="250"/>
      <c r="E234" s="250"/>
      <c r="H234" s="251"/>
      <c r="I234" s="252"/>
      <c r="J234" s="252"/>
      <c r="K234" s="251"/>
      <c r="L234" s="251"/>
      <c r="M234" s="251"/>
      <c r="AV234" s="238"/>
      <c r="AW234" s="238"/>
      <c r="AX234" s="238"/>
      <c r="AY234" s="238"/>
      <c r="AZ234" s="238"/>
      <c r="BA234" s="238"/>
      <c r="BB234" s="238"/>
      <c r="BC234" s="238"/>
      <c r="BD234" s="238"/>
      <c r="BE234" s="238"/>
      <c r="BF234" s="238"/>
      <c r="BG234" s="238"/>
      <c r="BH234" s="238"/>
      <c r="BI234" s="238"/>
      <c r="BJ234" s="238"/>
      <c r="BK234" s="238"/>
      <c r="BL234" s="238"/>
      <c r="BM234" s="238"/>
      <c r="BN234" s="238"/>
      <c r="BO234" s="238"/>
      <c r="BP234" s="238"/>
      <c r="BQ234" s="238"/>
      <c r="BR234" s="238"/>
      <c r="BS234" s="238"/>
      <c r="BT234" s="238"/>
      <c r="BU234" s="238"/>
      <c r="BV234" s="238"/>
      <c r="BW234" s="238"/>
      <c r="BX234" s="238"/>
      <c r="BY234" s="238"/>
      <c r="BZ234" s="238"/>
      <c r="CA234" s="238"/>
      <c r="CB234" s="238"/>
      <c r="CC234" s="238"/>
      <c r="CD234" s="238"/>
      <c r="CE234" s="238"/>
      <c r="CF234" s="238"/>
      <c r="CG234" s="238"/>
      <c r="CH234" s="238"/>
      <c r="CI234" s="238"/>
      <c r="CJ234" s="238"/>
      <c r="CK234" s="238"/>
      <c r="CL234" s="238"/>
      <c r="CM234" s="238"/>
      <c r="CN234" s="238"/>
      <c r="CO234" s="238"/>
      <c r="CP234" s="238"/>
      <c r="CQ234" s="238"/>
      <c r="CR234" s="238"/>
      <c r="CS234" s="238"/>
      <c r="CT234" s="238"/>
      <c r="CU234" s="238"/>
      <c r="CV234" s="238"/>
      <c r="CW234" s="238"/>
      <c r="CX234" s="238"/>
      <c r="CY234" s="238"/>
      <c r="CZ234" s="238"/>
      <c r="DA234" s="238"/>
      <c r="DB234" s="238"/>
    </row>
    <row r="235" spans="1:106" s="237" customFormat="1" ht="12.75">
      <c r="A235" s="239"/>
      <c r="B235" s="239"/>
      <c r="D235" s="250"/>
      <c r="E235" s="250"/>
      <c r="H235" s="251"/>
      <c r="I235" s="252"/>
      <c r="J235" s="252"/>
      <c r="K235" s="251"/>
      <c r="L235" s="251"/>
      <c r="M235" s="251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38"/>
      <c r="BF235" s="238"/>
      <c r="BG235" s="238"/>
      <c r="BH235" s="238"/>
      <c r="BI235" s="238"/>
      <c r="BJ235" s="238"/>
      <c r="BK235" s="238"/>
      <c r="BL235" s="238"/>
      <c r="BM235" s="238"/>
      <c r="BN235" s="238"/>
      <c r="BO235" s="238"/>
      <c r="BP235" s="238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8"/>
      <c r="CB235" s="238"/>
      <c r="CC235" s="238"/>
      <c r="CD235" s="238"/>
      <c r="CE235" s="238"/>
      <c r="CF235" s="238"/>
      <c r="CG235" s="238"/>
      <c r="CH235" s="238"/>
      <c r="CI235" s="238"/>
      <c r="CJ235" s="238"/>
      <c r="CK235" s="238"/>
      <c r="CL235" s="238"/>
      <c r="CM235" s="238"/>
      <c r="CN235" s="238"/>
      <c r="CO235" s="238"/>
      <c r="CP235" s="238"/>
      <c r="CQ235" s="238"/>
      <c r="CR235" s="238"/>
      <c r="CS235" s="238"/>
      <c r="CT235" s="238"/>
      <c r="CU235" s="238"/>
      <c r="CV235" s="238"/>
      <c r="CW235" s="238"/>
      <c r="CX235" s="238"/>
      <c r="CY235" s="238"/>
      <c r="CZ235" s="238"/>
      <c r="DA235" s="238"/>
      <c r="DB235" s="238"/>
    </row>
    <row r="236" spans="1:106" s="237" customFormat="1" ht="12.75">
      <c r="A236" s="239"/>
      <c r="B236" s="239"/>
      <c r="D236" s="250"/>
      <c r="E236" s="250"/>
      <c r="H236" s="251"/>
      <c r="I236" s="252"/>
      <c r="J236" s="252"/>
      <c r="K236" s="251"/>
      <c r="L236" s="251"/>
      <c r="M236" s="251"/>
      <c r="AV236" s="238"/>
      <c r="AW236" s="238"/>
      <c r="AX236" s="238"/>
      <c r="AY236" s="238"/>
      <c r="AZ236" s="238"/>
      <c r="BA236" s="238"/>
      <c r="BB236" s="238"/>
      <c r="BC236" s="238"/>
      <c r="BD236" s="238"/>
      <c r="BE236" s="238"/>
      <c r="BF236" s="238"/>
      <c r="BG236" s="238"/>
      <c r="BH236" s="238"/>
      <c r="BI236" s="238"/>
      <c r="BJ236" s="238"/>
      <c r="BK236" s="238"/>
      <c r="BL236" s="238"/>
      <c r="BM236" s="238"/>
      <c r="BN236" s="238"/>
      <c r="BO236" s="238"/>
      <c r="BP236" s="238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238"/>
      <c r="CB236" s="238"/>
      <c r="CC236" s="238"/>
      <c r="CD236" s="238"/>
      <c r="CE236" s="238"/>
      <c r="CF236" s="238"/>
      <c r="CG236" s="238"/>
      <c r="CH236" s="238"/>
      <c r="CI236" s="238"/>
      <c r="CJ236" s="238"/>
      <c r="CK236" s="238"/>
      <c r="CL236" s="238"/>
      <c r="CM236" s="238"/>
      <c r="CN236" s="238"/>
      <c r="CO236" s="238"/>
      <c r="CP236" s="238"/>
      <c r="CQ236" s="238"/>
      <c r="CR236" s="238"/>
      <c r="CS236" s="238"/>
      <c r="CT236" s="238"/>
      <c r="CU236" s="238"/>
      <c r="CV236" s="238"/>
      <c r="CW236" s="238"/>
      <c r="CX236" s="238"/>
      <c r="CY236" s="238"/>
      <c r="CZ236" s="238"/>
      <c r="DA236" s="238"/>
      <c r="DB236" s="238"/>
    </row>
    <row r="237" spans="1:106" s="237" customFormat="1" ht="12.75">
      <c r="A237" s="239"/>
      <c r="B237" s="239"/>
      <c r="D237" s="250"/>
      <c r="E237" s="250"/>
      <c r="H237" s="251"/>
      <c r="I237" s="252"/>
      <c r="J237" s="252"/>
      <c r="K237" s="251"/>
      <c r="L237" s="251"/>
      <c r="M237" s="251"/>
      <c r="AV237" s="238"/>
      <c r="AW237" s="238"/>
      <c r="AX237" s="238"/>
      <c r="AY237" s="238"/>
      <c r="AZ237" s="238"/>
      <c r="BA237" s="238"/>
      <c r="BB237" s="238"/>
      <c r="BC237" s="238"/>
      <c r="BD237" s="238"/>
      <c r="BE237" s="238"/>
      <c r="BF237" s="238"/>
      <c r="BG237" s="238"/>
      <c r="BH237" s="238"/>
      <c r="BI237" s="238"/>
      <c r="BJ237" s="238"/>
      <c r="BK237" s="238"/>
      <c r="BL237" s="238"/>
      <c r="BM237" s="238"/>
      <c r="BN237" s="238"/>
      <c r="BO237" s="238"/>
      <c r="BP237" s="238"/>
      <c r="BQ237" s="238"/>
      <c r="BR237" s="238"/>
      <c r="BS237" s="238"/>
      <c r="BT237" s="238"/>
      <c r="BU237" s="238"/>
      <c r="BV237" s="238"/>
      <c r="BW237" s="238"/>
      <c r="BX237" s="238"/>
      <c r="BY237" s="238"/>
      <c r="BZ237" s="238"/>
      <c r="CA237" s="238"/>
      <c r="CB237" s="238"/>
      <c r="CC237" s="238"/>
      <c r="CD237" s="238"/>
      <c r="CE237" s="238"/>
      <c r="CF237" s="238"/>
      <c r="CG237" s="238"/>
      <c r="CH237" s="238"/>
      <c r="CI237" s="238"/>
      <c r="CJ237" s="238"/>
      <c r="CK237" s="238"/>
      <c r="CL237" s="238"/>
      <c r="CM237" s="238"/>
      <c r="CN237" s="238"/>
      <c r="CO237" s="238"/>
      <c r="CP237" s="238"/>
      <c r="CQ237" s="238"/>
      <c r="CR237" s="238"/>
      <c r="CS237" s="238"/>
      <c r="CT237" s="238"/>
      <c r="CU237" s="238"/>
      <c r="CV237" s="238"/>
      <c r="CW237" s="238"/>
      <c r="CX237" s="238"/>
      <c r="CY237" s="238"/>
      <c r="CZ237" s="238"/>
      <c r="DA237" s="238"/>
      <c r="DB237" s="238"/>
    </row>
    <row r="238" spans="1:106" s="237" customFormat="1" ht="12.75">
      <c r="A238" s="239"/>
      <c r="B238" s="239"/>
      <c r="D238" s="250"/>
      <c r="E238" s="250"/>
      <c r="H238" s="251"/>
      <c r="I238" s="252"/>
      <c r="J238" s="252"/>
      <c r="K238" s="251"/>
      <c r="L238" s="251"/>
      <c r="M238" s="251"/>
      <c r="AV238" s="238"/>
      <c r="AW238" s="238"/>
      <c r="AX238" s="238"/>
      <c r="AY238" s="238"/>
      <c r="AZ238" s="238"/>
      <c r="BA238" s="238"/>
      <c r="BB238" s="238"/>
      <c r="BC238" s="238"/>
      <c r="BD238" s="238"/>
      <c r="BE238" s="238"/>
      <c r="BF238" s="238"/>
      <c r="BG238" s="238"/>
      <c r="BH238" s="238"/>
      <c r="BI238" s="238"/>
      <c r="BJ238" s="238"/>
      <c r="BK238" s="238"/>
      <c r="BL238" s="238"/>
      <c r="BM238" s="238"/>
      <c r="BN238" s="238"/>
      <c r="BO238" s="238"/>
      <c r="BP238" s="238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238"/>
      <c r="CB238" s="238"/>
      <c r="CC238" s="238"/>
      <c r="CD238" s="238"/>
      <c r="CE238" s="238"/>
      <c r="CF238" s="238"/>
      <c r="CG238" s="238"/>
      <c r="CH238" s="238"/>
      <c r="CI238" s="238"/>
      <c r="CJ238" s="238"/>
      <c r="CK238" s="238"/>
      <c r="CL238" s="238"/>
      <c r="CM238" s="238"/>
      <c r="CN238" s="238"/>
      <c r="CO238" s="238"/>
      <c r="CP238" s="238"/>
      <c r="CQ238" s="238"/>
      <c r="CR238" s="238"/>
      <c r="CS238" s="238"/>
      <c r="CT238" s="238"/>
      <c r="CU238" s="238"/>
      <c r="CV238" s="238"/>
      <c r="CW238" s="238"/>
      <c r="CX238" s="238"/>
      <c r="CY238" s="238"/>
      <c r="CZ238" s="238"/>
      <c r="DA238" s="238"/>
      <c r="DB238" s="238"/>
    </row>
    <row r="239" spans="1:106" s="237" customFormat="1" ht="12.75">
      <c r="A239" s="239"/>
      <c r="B239" s="239"/>
      <c r="D239" s="250"/>
      <c r="E239" s="250"/>
      <c r="H239" s="251"/>
      <c r="I239" s="252"/>
      <c r="J239" s="252"/>
      <c r="K239" s="251"/>
      <c r="L239" s="251"/>
      <c r="M239" s="251"/>
      <c r="AV239" s="238"/>
      <c r="AW239" s="238"/>
      <c r="AX239" s="238"/>
      <c r="AY239" s="238"/>
      <c r="AZ239" s="238"/>
      <c r="BA239" s="238"/>
      <c r="BB239" s="238"/>
      <c r="BC239" s="238"/>
      <c r="BD239" s="238"/>
      <c r="BE239" s="238"/>
      <c r="BF239" s="238"/>
      <c r="BG239" s="238"/>
      <c r="BH239" s="238"/>
      <c r="BI239" s="238"/>
      <c r="BJ239" s="238"/>
      <c r="BK239" s="238"/>
      <c r="BL239" s="238"/>
      <c r="BM239" s="238"/>
      <c r="BN239" s="238"/>
      <c r="BO239" s="238"/>
      <c r="BP239" s="238"/>
      <c r="BQ239" s="238"/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238"/>
      <c r="CB239" s="238"/>
      <c r="CC239" s="238"/>
      <c r="CD239" s="238"/>
      <c r="CE239" s="238"/>
      <c r="CF239" s="238"/>
      <c r="CG239" s="238"/>
      <c r="CH239" s="238"/>
      <c r="CI239" s="238"/>
      <c r="CJ239" s="238"/>
      <c r="CK239" s="238"/>
      <c r="CL239" s="238"/>
      <c r="CM239" s="238"/>
      <c r="CN239" s="238"/>
      <c r="CO239" s="238"/>
      <c r="CP239" s="238"/>
      <c r="CQ239" s="238"/>
      <c r="CR239" s="238"/>
      <c r="CS239" s="238"/>
      <c r="CT239" s="238"/>
      <c r="CU239" s="238"/>
      <c r="CV239" s="238"/>
      <c r="CW239" s="238"/>
      <c r="CX239" s="238"/>
      <c r="CY239" s="238"/>
      <c r="CZ239" s="238"/>
      <c r="DA239" s="238"/>
      <c r="DB239" s="238"/>
    </row>
    <row r="240" spans="1:106" s="237" customFormat="1" ht="12.75">
      <c r="A240" s="239"/>
      <c r="B240" s="239"/>
      <c r="D240" s="250"/>
      <c r="E240" s="250"/>
      <c r="H240" s="251"/>
      <c r="I240" s="252"/>
      <c r="J240" s="252"/>
      <c r="K240" s="251"/>
      <c r="L240" s="251"/>
      <c r="M240" s="251"/>
      <c r="AV240" s="238"/>
      <c r="AW240" s="238"/>
      <c r="AX240" s="238"/>
      <c r="AY240" s="238"/>
      <c r="AZ240" s="238"/>
      <c r="BA240" s="238"/>
      <c r="BB240" s="238"/>
      <c r="BC240" s="238"/>
      <c r="BD240" s="238"/>
      <c r="BE240" s="238"/>
      <c r="BF240" s="238"/>
      <c r="BG240" s="238"/>
      <c r="BH240" s="238"/>
      <c r="BI240" s="238"/>
      <c r="BJ240" s="238"/>
      <c r="BK240" s="238"/>
      <c r="BL240" s="238"/>
      <c r="BM240" s="238"/>
      <c r="BN240" s="238"/>
      <c r="BO240" s="238"/>
      <c r="BP240" s="238"/>
      <c r="BQ240" s="238"/>
      <c r="BR240" s="238"/>
      <c r="BS240" s="238"/>
      <c r="BT240" s="238"/>
      <c r="BU240" s="238"/>
      <c r="BV240" s="238"/>
      <c r="BW240" s="238"/>
      <c r="BX240" s="238"/>
      <c r="BY240" s="238"/>
      <c r="BZ240" s="238"/>
      <c r="CA240" s="238"/>
      <c r="CB240" s="238"/>
      <c r="CC240" s="238"/>
      <c r="CD240" s="238"/>
      <c r="CE240" s="238"/>
      <c r="CF240" s="238"/>
      <c r="CG240" s="238"/>
      <c r="CH240" s="238"/>
      <c r="CI240" s="238"/>
      <c r="CJ240" s="238"/>
      <c r="CK240" s="238"/>
      <c r="CL240" s="238"/>
      <c r="CM240" s="238"/>
      <c r="CN240" s="238"/>
      <c r="CO240" s="238"/>
      <c r="CP240" s="238"/>
      <c r="CQ240" s="238"/>
      <c r="CR240" s="238"/>
      <c r="CS240" s="238"/>
      <c r="CT240" s="238"/>
      <c r="CU240" s="238"/>
      <c r="CV240" s="238"/>
      <c r="CW240" s="238"/>
      <c r="CX240" s="238"/>
      <c r="CY240" s="238"/>
      <c r="CZ240" s="238"/>
      <c r="DA240" s="238"/>
      <c r="DB240" s="238"/>
    </row>
    <row r="241" spans="1:106" s="237" customFormat="1" ht="12.75">
      <c r="A241" s="239"/>
      <c r="B241" s="239"/>
      <c r="D241" s="250"/>
      <c r="E241" s="250"/>
      <c r="H241" s="251"/>
      <c r="I241" s="252"/>
      <c r="J241" s="252"/>
      <c r="K241" s="251"/>
      <c r="L241" s="251"/>
      <c r="M241" s="251"/>
      <c r="AV241" s="238"/>
      <c r="AW241" s="238"/>
      <c r="AX241" s="238"/>
      <c r="AY241" s="238"/>
      <c r="AZ241" s="238"/>
      <c r="BA241" s="238"/>
      <c r="BB241" s="238"/>
      <c r="BC241" s="238"/>
      <c r="BD241" s="238"/>
      <c r="BE241" s="238"/>
      <c r="BF241" s="238"/>
      <c r="BG241" s="238"/>
      <c r="BH241" s="238"/>
      <c r="BI241" s="238"/>
      <c r="BJ241" s="238"/>
      <c r="BK241" s="238"/>
      <c r="BL241" s="238"/>
      <c r="BM241" s="238"/>
      <c r="BN241" s="238"/>
      <c r="BO241" s="238"/>
      <c r="BP241" s="238"/>
      <c r="BQ241" s="238"/>
      <c r="BR241" s="238"/>
      <c r="BS241" s="238"/>
      <c r="BT241" s="238"/>
      <c r="BU241" s="238"/>
      <c r="BV241" s="238"/>
      <c r="BW241" s="238"/>
      <c r="BX241" s="238"/>
      <c r="BY241" s="238"/>
      <c r="BZ241" s="238"/>
      <c r="CA241" s="238"/>
      <c r="CB241" s="238"/>
      <c r="CC241" s="238"/>
      <c r="CD241" s="238"/>
      <c r="CE241" s="238"/>
      <c r="CF241" s="238"/>
      <c r="CG241" s="238"/>
      <c r="CH241" s="238"/>
      <c r="CI241" s="238"/>
      <c r="CJ241" s="238"/>
      <c r="CK241" s="238"/>
      <c r="CL241" s="238"/>
      <c r="CM241" s="238"/>
      <c r="CN241" s="238"/>
      <c r="CO241" s="238"/>
      <c r="CP241" s="238"/>
      <c r="CQ241" s="238"/>
      <c r="CR241" s="238"/>
      <c r="CS241" s="238"/>
      <c r="CT241" s="238"/>
      <c r="CU241" s="238"/>
      <c r="CV241" s="238"/>
      <c r="CW241" s="238"/>
      <c r="CX241" s="238"/>
      <c r="CY241" s="238"/>
      <c r="CZ241" s="238"/>
      <c r="DA241" s="238"/>
      <c r="DB241" s="238"/>
    </row>
    <row r="242" spans="1:106" s="237" customFormat="1" ht="12.75">
      <c r="A242" s="239"/>
      <c r="B242" s="239"/>
      <c r="D242" s="250"/>
      <c r="E242" s="250"/>
      <c r="H242" s="251"/>
      <c r="I242" s="252"/>
      <c r="J242" s="252"/>
      <c r="K242" s="251"/>
      <c r="L242" s="251"/>
      <c r="M242" s="251"/>
      <c r="AV242" s="238"/>
      <c r="AW242" s="238"/>
      <c r="AX242" s="238"/>
      <c r="AY242" s="238"/>
      <c r="AZ242" s="238"/>
      <c r="BA242" s="238"/>
      <c r="BB242" s="238"/>
      <c r="BC242" s="238"/>
      <c r="BD242" s="238"/>
      <c r="BE242" s="238"/>
      <c r="BF242" s="238"/>
      <c r="BG242" s="238"/>
      <c r="BH242" s="238"/>
      <c r="BI242" s="238"/>
      <c r="BJ242" s="238"/>
      <c r="BK242" s="238"/>
      <c r="BL242" s="238"/>
      <c r="BM242" s="238"/>
      <c r="BN242" s="238"/>
      <c r="BO242" s="238"/>
      <c r="BP242" s="238"/>
      <c r="BQ242" s="238"/>
      <c r="BR242" s="238"/>
      <c r="BS242" s="238"/>
      <c r="BT242" s="238"/>
      <c r="BU242" s="238"/>
      <c r="BV242" s="238"/>
      <c r="BW242" s="238"/>
      <c r="BX242" s="238"/>
      <c r="BY242" s="238"/>
      <c r="BZ242" s="238"/>
      <c r="CA242" s="238"/>
      <c r="CB242" s="238"/>
      <c r="CC242" s="238"/>
      <c r="CD242" s="238"/>
      <c r="CE242" s="238"/>
      <c r="CF242" s="238"/>
      <c r="CG242" s="238"/>
      <c r="CH242" s="238"/>
      <c r="CI242" s="238"/>
      <c r="CJ242" s="238"/>
      <c r="CK242" s="238"/>
      <c r="CL242" s="238"/>
      <c r="CM242" s="238"/>
      <c r="CN242" s="238"/>
      <c r="CO242" s="238"/>
      <c r="CP242" s="238"/>
      <c r="CQ242" s="238"/>
      <c r="CR242" s="238"/>
      <c r="CS242" s="238"/>
      <c r="CT242" s="238"/>
      <c r="CU242" s="238"/>
      <c r="CV242" s="238"/>
      <c r="CW242" s="238"/>
      <c r="CX242" s="238"/>
      <c r="CY242" s="238"/>
      <c r="CZ242" s="238"/>
      <c r="DA242" s="238"/>
      <c r="DB242" s="238"/>
    </row>
    <row r="243" spans="1:106" s="237" customFormat="1" ht="12.75">
      <c r="A243" s="239"/>
      <c r="B243" s="239"/>
      <c r="D243" s="250"/>
      <c r="E243" s="250"/>
      <c r="H243" s="251"/>
      <c r="I243" s="252"/>
      <c r="J243" s="252"/>
      <c r="K243" s="251"/>
      <c r="L243" s="251"/>
      <c r="M243" s="251"/>
      <c r="AV243" s="238"/>
      <c r="AW243" s="238"/>
      <c r="AX243" s="238"/>
      <c r="AY243" s="238"/>
      <c r="AZ243" s="238"/>
      <c r="BA243" s="238"/>
      <c r="BB243" s="238"/>
      <c r="BC243" s="238"/>
      <c r="BD243" s="238"/>
      <c r="BE243" s="238"/>
      <c r="BF243" s="238"/>
      <c r="BG243" s="238"/>
      <c r="BH243" s="238"/>
      <c r="BI243" s="238"/>
      <c r="BJ243" s="238"/>
      <c r="BK243" s="238"/>
      <c r="BL243" s="238"/>
      <c r="BM243" s="238"/>
      <c r="BN243" s="238"/>
      <c r="BO243" s="238"/>
      <c r="BP243" s="238"/>
      <c r="BQ243" s="238"/>
      <c r="BR243" s="238"/>
      <c r="BS243" s="238"/>
      <c r="BT243" s="238"/>
      <c r="BU243" s="238"/>
      <c r="BV243" s="238"/>
      <c r="BW243" s="238"/>
      <c r="BX243" s="238"/>
      <c r="BY243" s="238"/>
      <c r="BZ243" s="238"/>
      <c r="CA243" s="238"/>
      <c r="CB243" s="238"/>
      <c r="CC243" s="238"/>
      <c r="CD243" s="238"/>
      <c r="CE243" s="238"/>
      <c r="CF243" s="238"/>
      <c r="CG243" s="238"/>
      <c r="CH243" s="238"/>
      <c r="CI243" s="238"/>
      <c r="CJ243" s="238"/>
      <c r="CK243" s="238"/>
      <c r="CL243" s="238"/>
      <c r="CM243" s="238"/>
      <c r="CN243" s="238"/>
      <c r="CO243" s="238"/>
      <c r="CP243" s="238"/>
      <c r="CQ243" s="238"/>
      <c r="CR243" s="238"/>
      <c r="CS243" s="238"/>
      <c r="CT243" s="238"/>
      <c r="CU243" s="238"/>
      <c r="CV243" s="238"/>
      <c r="CW243" s="238"/>
      <c r="CX243" s="238"/>
      <c r="CY243" s="238"/>
      <c r="CZ243" s="238"/>
      <c r="DA243" s="238"/>
      <c r="DB243" s="238"/>
    </row>
    <row r="244" spans="1:106" s="237" customFormat="1" ht="12.75">
      <c r="A244" s="239"/>
      <c r="B244" s="239"/>
      <c r="D244" s="250"/>
      <c r="E244" s="250"/>
      <c r="H244" s="251"/>
      <c r="I244" s="252"/>
      <c r="J244" s="252"/>
      <c r="K244" s="251"/>
      <c r="L244" s="251"/>
      <c r="M244" s="251"/>
      <c r="AV244" s="238"/>
      <c r="AW244" s="238"/>
      <c r="AX244" s="238"/>
      <c r="AY244" s="238"/>
      <c r="AZ244" s="238"/>
      <c r="BA244" s="238"/>
      <c r="BB244" s="238"/>
      <c r="BC244" s="238"/>
      <c r="BD244" s="238"/>
      <c r="BE244" s="238"/>
      <c r="BF244" s="238"/>
      <c r="BG244" s="238"/>
      <c r="BH244" s="238"/>
      <c r="BI244" s="238"/>
      <c r="BJ244" s="238"/>
      <c r="BK244" s="238"/>
      <c r="BL244" s="238"/>
      <c r="BM244" s="238"/>
      <c r="BN244" s="238"/>
      <c r="BO244" s="238"/>
      <c r="BP244" s="238"/>
      <c r="BQ244" s="238"/>
      <c r="BR244" s="238"/>
      <c r="BS244" s="238"/>
      <c r="BT244" s="238"/>
      <c r="BU244" s="238"/>
      <c r="BV244" s="238"/>
      <c r="BW244" s="238"/>
      <c r="BX244" s="238"/>
      <c r="BY244" s="238"/>
      <c r="BZ244" s="238"/>
      <c r="CA244" s="238"/>
      <c r="CB244" s="238"/>
      <c r="CC244" s="238"/>
      <c r="CD244" s="238"/>
      <c r="CE244" s="238"/>
      <c r="CF244" s="238"/>
      <c r="CG244" s="238"/>
      <c r="CH244" s="238"/>
      <c r="CI244" s="238"/>
      <c r="CJ244" s="238"/>
      <c r="CK244" s="238"/>
      <c r="CL244" s="238"/>
      <c r="CM244" s="238"/>
      <c r="CN244" s="238"/>
      <c r="CO244" s="238"/>
      <c r="CP244" s="238"/>
      <c r="CQ244" s="238"/>
      <c r="CR244" s="238"/>
      <c r="CS244" s="238"/>
      <c r="CT244" s="238"/>
      <c r="CU244" s="238"/>
      <c r="CV244" s="238"/>
      <c r="CW244" s="238"/>
      <c r="CX244" s="238"/>
      <c r="CY244" s="238"/>
      <c r="CZ244" s="238"/>
      <c r="DA244" s="238"/>
      <c r="DB244" s="238"/>
    </row>
    <row r="245" spans="1:106" s="237" customFormat="1" ht="12.75">
      <c r="A245" s="239"/>
      <c r="B245" s="239"/>
      <c r="D245" s="250"/>
      <c r="E245" s="250"/>
      <c r="H245" s="251"/>
      <c r="I245" s="252"/>
      <c r="J245" s="252"/>
      <c r="K245" s="251"/>
      <c r="L245" s="251"/>
      <c r="M245" s="251"/>
      <c r="AV245" s="238"/>
      <c r="AW245" s="238"/>
      <c r="AX245" s="238"/>
      <c r="AY245" s="238"/>
      <c r="AZ245" s="238"/>
      <c r="BA245" s="238"/>
      <c r="BB245" s="238"/>
      <c r="BC245" s="238"/>
      <c r="BD245" s="238"/>
      <c r="BE245" s="238"/>
      <c r="BF245" s="238"/>
      <c r="BG245" s="238"/>
      <c r="BH245" s="238"/>
      <c r="BI245" s="238"/>
      <c r="BJ245" s="238"/>
      <c r="BK245" s="238"/>
      <c r="BL245" s="238"/>
      <c r="BM245" s="238"/>
      <c r="BN245" s="238"/>
      <c r="BO245" s="238"/>
      <c r="BP245" s="238"/>
      <c r="BQ245" s="238"/>
      <c r="BR245" s="238"/>
      <c r="BS245" s="238"/>
      <c r="BT245" s="238"/>
      <c r="BU245" s="238"/>
      <c r="BV245" s="238"/>
      <c r="BW245" s="238"/>
      <c r="BX245" s="238"/>
      <c r="BY245" s="238"/>
      <c r="BZ245" s="238"/>
      <c r="CA245" s="238"/>
      <c r="CB245" s="238"/>
      <c r="CC245" s="238"/>
      <c r="CD245" s="238"/>
      <c r="CE245" s="238"/>
      <c r="CF245" s="238"/>
      <c r="CG245" s="238"/>
      <c r="CH245" s="238"/>
      <c r="CI245" s="238"/>
      <c r="CJ245" s="238"/>
      <c r="CK245" s="238"/>
      <c r="CL245" s="238"/>
      <c r="CM245" s="238"/>
      <c r="CN245" s="238"/>
      <c r="CO245" s="238"/>
      <c r="CP245" s="238"/>
      <c r="CQ245" s="238"/>
      <c r="CR245" s="238"/>
      <c r="CS245" s="238"/>
      <c r="CT245" s="238"/>
      <c r="CU245" s="238"/>
      <c r="CV245" s="238"/>
      <c r="CW245" s="238"/>
      <c r="CX245" s="238"/>
      <c r="CY245" s="238"/>
      <c r="CZ245" s="238"/>
      <c r="DA245" s="238"/>
      <c r="DB245" s="238"/>
    </row>
    <row r="246" spans="1:106" s="237" customFormat="1" ht="12.75">
      <c r="A246" s="239"/>
      <c r="B246" s="239"/>
      <c r="D246" s="250"/>
      <c r="E246" s="250"/>
      <c r="H246" s="251"/>
      <c r="I246" s="252"/>
      <c r="J246" s="252"/>
      <c r="K246" s="251"/>
      <c r="L246" s="251"/>
      <c r="M246" s="251"/>
      <c r="AV246" s="238"/>
      <c r="AW246" s="238"/>
      <c r="AX246" s="238"/>
      <c r="AY246" s="238"/>
      <c r="AZ246" s="238"/>
      <c r="BA246" s="238"/>
      <c r="BB246" s="238"/>
      <c r="BC246" s="238"/>
      <c r="BD246" s="238"/>
      <c r="BE246" s="238"/>
      <c r="BF246" s="238"/>
      <c r="BG246" s="238"/>
      <c r="BH246" s="238"/>
      <c r="BI246" s="238"/>
      <c r="BJ246" s="238"/>
      <c r="BK246" s="238"/>
      <c r="BL246" s="238"/>
      <c r="BM246" s="238"/>
      <c r="BN246" s="238"/>
      <c r="BO246" s="238"/>
      <c r="BP246" s="238"/>
      <c r="BQ246" s="238"/>
      <c r="BR246" s="238"/>
      <c r="BS246" s="238"/>
      <c r="BT246" s="238"/>
      <c r="BU246" s="238"/>
      <c r="BV246" s="238"/>
      <c r="BW246" s="238"/>
      <c r="BX246" s="238"/>
      <c r="BY246" s="238"/>
      <c r="BZ246" s="238"/>
      <c r="CA246" s="238"/>
      <c r="CB246" s="238"/>
      <c r="CC246" s="238"/>
      <c r="CD246" s="238"/>
      <c r="CE246" s="238"/>
      <c r="CF246" s="238"/>
      <c r="CG246" s="238"/>
      <c r="CH246" s="238"/>
      <c r="CI246" s="238"/>
      <c r="CJ246" s="238"/>
      <c r="CK246" s="238"/>
      <c r="CL246" s="238"/>
      <c r="CM246" s="238"/>
      <c r="CN246" s="238"/>
      <c r="CO246" s="238"/>
      <c r="CP246" s="238"/>
      <c r="CQ246" s="238"/>
      <c r="CR246" s="238"/>
      <c r="CS246" s="238"/>
      <c r="CT246" s="238"/>
      <c r="CU246" s="238"/>
      <c r="CV246" s="238"/>
      <c r="CW246" s="238"/>
      <c r="CX246" s="238"/>
      <c r="CY246" s="238"/>
      <c r="CZ246" s="238"/>
      <c r="DA246" s="238"/>
      <c r="DB246" s="238"/>
    </row>
    <row r="247" spans="1:106" s="237" customFormat="1" ht="12.75">
      <c r="A247" s="239"/>
      <c r="B247" s="239"/>
      <c r="D247" s="250"/>
      <c r="E247" s="250"/>
      <c r="H247" s="251"/>
      <c r="I247" s="252"/>
      <c r="J247" s="252"/>
      <c r="K247" s="251"/>
      <c r="L247" s="251"/>
      <c r="M247" s="251"/>
      <c r="AV247" s="238"/>
      <c r="AW247" s="238"/>
      <c r="AX247" s="238"/>
      <c r="AY247" s="238"/>
      <c r="AZ247" s="238"/>
      <c r="BA247" s="238"/>
      <c r="BB247" s="238"/>
      <c r="BC247" s="238"/>
      <c r="BD247" s="238"/>
      <c r="BE247" s="238"/>
      <c r="BF247" s="238"/>
      <c r="BG247" s="238"/>
      <c r="BH247" s="238"/>
      <c r="BI247" s="238"/>
      <c r="BJ247" s="238"/>
      <c r="BK247" s="238"/>
      <c r="BL247" s="238"/>
      <c r="BM247" s="238"/>
      <c r="BN247" s="238"/>
      <c r="BO247" s="238"/>
      <c r="BP247" s="238"/>
      <c r="BQ247" s="238"/>
      <c r="BR247" s="238"/>
      <c r="BS247" s="238"/>
      <c r="BT247" s="238"/>
      <c r="BU247" s="238"/>
      <c r="BV247" s="238"/>
      <c r="BW247" s="238"/>
      <c r="BX247" s="238"/>
      <c r="BY247" s="238"/>
      <c r="BZ247" s="238"/>
      <c r="CA247" s="238"/>
      <c r="CB247" s="238"/>
      <c r="CC247" s="238"/>
      <c r="CD247" s="238"/>
      <c r="CE247" s="238"/>
      <c r="CF247" s="238"/>
      <c r="CG247" s="238"/>
      <c r="CH247" s="238"/>
      <c r="CI247" s="238"/>
      <c r="CJ247" s="238"/>
      <c r="CK247" s="238"/>
      <c r="CL247" s="238"/>
      <c r="CM247" s="238"/>
      <c r="CN247" s="238"/>
      <c r="CO247" s="238"/>
      <c r="CP247" s="238"/>
      <c r="CQ247" s="238"/>
      <c r="CR247" s="238"/>
      <c r="CS247" s="238"/>
      <c r="CT247" s="238"/>
      <c r="CU247" s="238"/>
      <c r="CV247" s="238"/>
      <c r="CW247" s="238"/>
      <c r="CX247" s="238"/>
      <c r="CY247" s="238"/>
      <c r="CZ247" s="238"/>
      <c r="DA247" s="238"/>
      <c r="DB247" s="238"/>
    </row>
    <row r="248" spans="1:106" s="237" customFormat="1" ht="12.75">
      <c r="A248" s="239"/>
      <c r="B248" s="239"/>
      <c r="D248" s="250"/>
      <c r="E248" s="250"/>
      <c r="H248" s="251"/>
      <c r="I248" s="252"/>
      <c r="J248" s="252"/>
      <c r="K248" s="251"/>
      <c r="L248" s="251"/>
      <c r="M248" s="251"/>
      <c r="AV248" s="238"/>
      <c r="AW248" s="238"/>
      <c r="AX248" s="238"/>
      <c r="AY248" s="238"/>
      <c r="AZ248" s="238"/>
      <c r="BA248" s="238"/>
      <c r="BB248" s="238"/>
      <c r="BC248" s="238"/>
      <c r="BD248" s="238"/>
      <c r="BE248" s="238"/>
      <c r="BF248" s="238"/>
      <c r="BG248" s="238"/>
      <c r="BH248" s="238"/>
      <c r="BI248" s="238"/>
      <c r="BJ248" s="238"/>
      <c r="BK248" s="238"/>
      <c r="BL248" s="238"/>
      <c r="BM248" s="238"/>
      <c r="BN248" s="238"/>
      <c r="BO248" s="238"/>
      <c r="BP248" s="238"/>
      <c r="BQ248" s="238"/>
      <c r="BR248" s="238"/>
      <c r="BS248" s="238"/>
      <c r="BT248" s="238"/>
      <c r="BU248" s="238"/>
      <c r="BV248" s="238"/>
      <c r="BW248" s="238"/>
      <c r="BX248" s="238"/>
      <c r="BY248" s="238"/>
      <c r="BZ248" s="238"/>
      <c r="CA248" s="238"/>
      <c r="CB248" s="238"/>
      <c r="CC248" s="238"/>
      <c r="CD248" s="238"/>
      <c r="CE248" s="238"/>
      <c r="CF248" s="238"/>
      <c r="CG248" s="238"/>
      <c r="CH248" s="238"/>
      <c r="CI248" s="238"/>
      <c r="CJ248" s="238"/>
      <c r="CK248" s="238"/>
      <c r="CL248" s="238"/>
      <c r="CM248" s="238"/>
      <c r="CN248" s="238"/>
      <c r="CO248" s="238"/>
      <c r="CP248" s="238"/>
      <c r="CQ248" s="238"/>
      <c r="CR248" s="238"/>
      <c r="CS248" s="238"/>
      <c r="CT248" s="238"/>
      <c r="CU248" s="238"/>
      <c r="CV248" s="238"/>
      <c r="CW248" s="238"/>
      <c r="CX248" s="238"/>
      <c r="CY248" s="238"/>
      <c r="CZ248" s="238"/>
      <c r="DA248" s="238"/>
      <c r="DB248" s="238"/>
    </row>
    <row r="249" spans="1:106" s="237" customFormat="1" ht="12.75">
      <c r="A249" s="239"/>
      <c r="B249" s="239"/>
      <c r="D249" s="250"/>
      <c r="E249" s="250"/>
      <c r="H249" s="251"/>
      <c r="I249" s="252"/>
      <c r="J249" s="252"/>
      <c r="K249" s="251"/>
      <c r="L249" s="251"/>
      <c r="M249" s="251"/>
      <c r="AV249" s="238"/>
      <c r="AW249" s="238"/>
      <c r="AX249" s="238"/>
      <c r="AY249" s="238"/>
      <c r="AZ249" s="238"/>
      <c r="BA249" s="238"/>
      <c r="BB249" s="238"/>
      <c r="BC249" s="238"/>
      <c r="BD249" s="238"/>
      <c r="BE249" s="238"/>
      <c r="BF249" s="238"/>
      <c r="BG249" s="238"/>
      <c r="BH249" s="238"/>
      <c r="BI249" s="238"/>
      <c r="BJ249" s="238"/>
      <c r="BK249" s="238"/>
      <c r="BL249" s="238"/>
      <c r="BM249" s="238"/>
      <c r="BN249" s="238"/>
      <c r="BO249" s="238"/>
      <c r="BP249" s="238"/>
      <c r="BQ249" s="238"/>
      <c r="BR249" s="238"/>
      <c r="BS249" s="238"/>
      <c r="BT249" s="238"/>
      <c r="BU249" s="238"/>
      <c r="BV249" s="238"/>
      <c r="BW249" s="238"/>
      <c r="BX249" s="238"/>
      <c r="BY249" s="238"/>
      <c r="BZ249" s="238"/>
      <c r="CA249" s="238"/>
      <c r="CB249" s="238"/>
      <c r="CC249" s="238"/>
      <c r="CD249" s="238"/>
      <c r="CE249" s="238"/>
      <c r="CF249" s="238"/>
      <c r="CG249" s="238"/>
      <c r="CH249" s="238"/>
      <c r="CI249" s="238"/>
      <c r="CJ249" s="238"/>
      <c r="CK249" s="238"/>
      <c r="CL249" s="238"/>
      <c r="CM249" s="238"/>
      <c r="CN249" s="238"/>
      <c r="CO249" s="238"/>
      <c r="CP249" s="238"/>
      <c r="CQ249" s="238"/>
      <c r="CR249" s="238"/>
      <c r="CS249" s="238"/>
      <c r="CT249" s="238"/>
      <c r="CU249" s="238"/>
      <c r="CV249" s="238"/>
      <c r="CW249" s="238"/>
      <c r="CX249" s="238"/>
      <c r="CY249" s="238"/>
      <c r="CZ249" s="238"/>
      <c r="DA249" s="238"/>
      <c r="DB249" s="238"/>
    </row>
    <row r="250" spans="1:106" s="237" customFormat="1" ht="12.75">
      <c r="A250" s="239"/>
      <c r="B250" s="239"/>
      <c r="D250" s="250"/>
      <c r="E250" s="250"/>
      <c r="H250" s="251"/>
      <c r="I250" s="252"/>
      <c r="J250" s="252"/>
      <c r="K250" s="251"/>
      <c r="L250" s="251"/>
      <c r="M250" s="251"/>
      <c r="AV250" s="238"/>
      <c r="AW250" s="238"/>
      <c r="AX250" s="238"/>
      <c r="AY250" s="238"/>
      <c r="AZ250" s="238"/>
      <c r="BA250" s="238"/>
      <c r="BB250" s="238"/>
      <c r="BC250" s="238"/>
      <c r="BD250" s="238"/>
      <c r="BE250" s="238"/>
      <c r="BF250" s="238"/>
      <c r="BG250" s="238"/>
      <c r="BH250" s="238"/>
      <c r="BI250" s="238"/>
      <c r="BJ250" s="238"/>
      <c r="BK250" s="238"/>
      <c r="BL250" s="238"/>
      <c r="BM250" s="238"/>
      <c r="BN250" s="238"/>
      <c r="BO250" s="238"/>
      <c r="BP250" s="238"/>
      <c r="BQ250" s="238"/>
      <c r="BR250" s="238"/>
      <c r="BS250" s="238"/>
      <c r="BT250" s="238"/>
      <c r="BU250" s="238"/>
      <c r="BV250" s="238"/>
      <c r="BW250" s="238"/>
      <c r="BX250" s="238"/>
      <c r="BY250" s="238"/>
      <c r="BZ250" s="238"/>
      <c r="CA250" s="238"/>
      <c r="CB250" s="238"/>
      <c r="CC250" s="238"/>
      <c r="CD250" s="238"/>
      <c r="CE250" s="238"/>
      <c r="CF250" s="238"/>
      <c r="CG250" s="238"/>
      <c r="CH250" s="238"/>
      <c r="CI250" s="238"/>
      <c r="CJ250" s="238"/>
      <c r="CK250" s="238"/>
      <c r="CL250" s="238"/>
      <c r="CM250" s="238"/>
      <c r="CN250" s="238"/>
      <c r="CO250" s="238"/>
      <c r="CP250" s="238"/>
      <c r="CQ250" s="238"/>
      <c r="CR250" s="238"/>
      <c r="CS250" s="238"/>
      <c r="CT250" s="238"/>
      <c r="CU250" s="238"/>
      <c r="CV250" s="238"/>
      <c r="CW250" s="238"/>
      <c r="CX250" s="238"/>
      <c r="CY250" s="238"/>
      <c r="CZ250" s="238"/>
      <c r="DA250" s="238"/>
      <c r="DB250" s="238"/>
    </row>
    <row r="251" spans="1:106" s="237" customFormat="1" ht="12.75">
      <c r="A251" s="239"/>
      <c r="B251" s="239"/>
      <c r="D251" s="250"/>
      <c r="E251" s="250"/>
      <c r="H251" s="251"/>
      <c r="I251" s="252"/>
      <c r="J251" s="252"/>
      <c r="K251" s="251"/>
      <c r="L251" s="251"/>
      <c r="M251" s="251"/>
      <c r="AV251" s="238"/>
      <c r="AW251" s="238"/>
      <c r="AX251" s="238"/>
      <c r="AY251" s="238"/>
      <c r="AZ251" s="238"/>
      <c r="BA251" s="238"/>
      <c r="BB251" s="238"/>
      <c r="BC251" s="238"/>
      <c r="BD251" s="238"/>
      <c r="BE251" s="238"/>
      <c r="BF251" s="238"/>
      <c r="BG251" s="238"/>
      <c r="BH251" s="238"/>
      <c r="BI251" s="238"/>
      <c r="BJ251" s="238"/>
      <c r="BK251" s="238"/>
      <c r="BL251" s="238"/>
      <c r="BM251" s="238"/>
      <c r="BN251" s="238"/>
      <c r="BO251" s="238"/>
      <c r="BP251" s="238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8"/>
      <c r="CC251" s="238"/>
      <c r="CD251" s="238"/>
      <c r="CE251" s="238"/>
      <c r="CF251" s="238"/>
      <c r="CG251" s="238"/>
      <c r="CH251" s="238"/>
      <c r="CI251" s="238"/>
      <c r="CJ251" s="238"/>
      <c r="CK251" s="238"/>
      <c r="CL251" s="238"/>
      <c r="CM251" s="238"/>
      <c r="CN251" s="238"/>
      <c r="CO251" s="238"/>
      <c r="CP251" s="238"/>
      <c r="CQ251" s="238"/>
      <c r="CR251" s="238"/>
      <c r="CS251" s="238"/>
      <c r="CT251" s="238"/>
      <c r="CU251" s="238"/>
      <c r="CV251" s="238"/>
      <c r="CW251" s="238"/>
      <c r="CX251" s="238"/>
      <c r="CY251" s="238"/>
      <c r="CZ251" s="238"/>
      <c r="DA251" s="238"/>
      <c r="DB251" s="238"/>
    </row>
    <row r="252" spans="1:106" s="237" customFormat="1" ht="12.75">
      <c r="A252" s="239"/>
      <c r="B252" s="239"/>
      <c r="D252" s="250"/>
      <c r="E252" s="250"/>
      <c r="H252" s="251"/>
      <c r="I252" s="252"/>
      <c r="J252" s="252"/>
      <c r="K252" s="251"/>
      <c r="L252" s="251"/>
      <c r="M252" s="251"/>
      <c r="AV252" s="238"/>
      <c r="AW252" s="238"/>
      <c r="AX252" s="238"/>
      <c r="AY252" s="238"/>
      <c r="AZ252" s="238"/>
      <c r="BA252" s="238"/>
      <c r="BB252" s="238"/>
      <c r="BC252" s="238"/>
      <c r="BD252" s="238"/>
      <c r="BE252" s="238"/>
      <c r="BF252" s="238"/>
      <c r="BG252" s="238"/>
      <c r="BH252" s="238"/>
      <c r="BI252" s="238"/>
      <c r="BJ252" s="238"/>
      <c r="BK252" s="238"/>
      <c r="BL252" s="238"/>
      <c r="BM252" s="238"/>
      <c r="BN252" s="238"/>
      <c r="BO252" s="238"/>
      <c r="BP252" s="238"/>
      <c r="BQ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238"/>
      <c r="CB252" s="238"/>
      <c r="CC252" s="238"/>
      <c r="CD252" s="238"/>
      <c r="CE252" s="238"/>
      <c r="CF252" s="238"/>
      <c r="CG252" s="238"/>
      <c r="CH252" s="238"/>
      <c r="CI252" s="238"/>
      <c r="CJ252" s="238"/>
      <c r="CK252" s="238"/>
      <c r="CL252" s="238"/>
      <c r="CM252" s="238"/>
      <c r="CN252" s="238"/>
      <c r="CO252" s="238"/>
      <c r="CP252" s="238"/>
      <c r="CQ252" s="238"/>
      <c r="CR252" s="238"/>
      <c r="CS252" s="238"/>
      <c r="CT252" s="238"/>
      <c r="CU252" s="238"/>
      <c r="CV252" s="238"/>
      <c r="CW252" s="238"/>
      <c r="CX252" s="238"/>
      <c r="CY252" s="238"/>
      <c r="CZ252" s="238"/>
      <c r="DA252" s="238"/>
      <c r="DB252" s="238"/>
    </row>
    <row r="253" spans="1:106" s="237" customFormat="1" ht="12.75">
      <c r="A253" s="239"/>
      <c r="B253" s="239"/>
      <c r="D253" s="250"/>
      <c r="E253" s="250"/>
      <c r="H253" s="251"/>
      <c r="I253" s="252"/>
      <c r="J253" s="252"/>
      <c r="K253" s="251"/>
      <c r="L253" s="251"/>
      <c r="M253" s="251"/>
      <c r="AV253" s="238"/>
      <c r="AW253" s="238"/>
      <c r="AX253" s="238"/>
      <c r="AY253" s="238"/>
      <c r="AZ253" s="238"/>
      <c r="BA253" s="238"/>
      <c r="BB253" s="238"/>
      <c r="BC253" s="238"/>
      <c r="BD253" s="238"/>
      <c r="BE253" s="238"/>
      <c r="BF253" s="238"/>
      <c r="BG253" s="238"/>
      <c r="BH253" s="238"/>
      <c r="BI253" s="238"/>
      <c r="BJ253" s="238"/>
      <c r="BK253" s="238"/>
      <c r="BL253" s="238"/>
      <c r="BM253" s="238"/>
      <c r="BN253" s="238"/>
      <c r="BO253" s="238"/>
      <c r="BP253" s="238"/>
      <c r="BQ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8"/>
      <c r="CC253" s="238"/>
      <c r="CD253" s="238"/>
      <c r="CE253" s="238"/>
      <c r="CF253" s="238"/>
      <c r="CG253" s="238"/>
      <c r="CH253" s="238"/>
      <c r="CI253" s="238"/>
      <c r="CJ253" s="238"/>
      <c r="CK253" s="238"/>
      <c r="CL253" s="238"/>
      <c r="CM253" s="238"/>
      <c r="CN253" s="238"/>
      <c r="CO253" s="238"/>
      <c r="CP253" s="238"/>
      <c r="CQ253" s="238"/>
      <c r="CR253" s="238"/>
      <c r="CS253" s="238"/>
      <c r="CT253" s="238"/>
      <c r="CU253" s="238"/>
      <c r="CV253" s="238"/>
      <c r="CW253" s="238"/>
      <c r="CX253" s="238"/>
      <c r="CY253" s="238"/>
      <c r="CZ253" s="238"/>
      <c r="DA253" s="238"/>
      <c r="DB253" s="238"/>
    </row>
    <row r="254" spans="1:106" s="237" customFormat="1" ht="12.75">
      <c r="A254" s="239"/>
      <c r="B254" s="239"/>
      <c r="D254" s="250"/>
      <c r="E254" s="250"/>
      <c r="H254" s="251"/>
      <c r="I254" s="252"/>
      <c r="J254" s="252"/>
      <c r="K254" s="251"/>
      <c r="L254" s="251"/>
      <c r="M254" s="251"/>
      <c r="AV254" s="238"/>
      <c r="AW254" s="238"/>
      <c r="AX254" s="238"/>
      <c r="AY254" s="238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238"/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8"/>
      <c r="CC254" s="238"/>
      <c r="CD254" s="238"/>
      <c r="CE254" s="238"/>
      <c r="CF254" s="238"/>
      <c r="CG254" s="238"/>
      <c r="CH254" s="238"/>
      <c r="CI254" s="238"/>
      <c r="CJ254" s="238"/>
      <c r="CK254" s="238"/>
      <c r="CL254" s="238"/>
      <c r="CM254" s="238"/>
      <c r="CN254" s="238"/>
      <c r="CO254" s="238"/>
      <c r="CP254" s="238"/>
      <c r="CQ254" s="238"/>
      <c r="CR254" s="238"/>
      <c r="CS254" s="238"/>
      <c r="CT254" s="238"/>
      <c r="CU254" s="238"/>
      <c r="CV254" s="238"/>
      <c r="CW254" s="238"/>
      <c r="CX254" s="238"/>
      <c r="CY254" s="238"/>
      <c r="CZ254" s="238"/>
      <c r="DA254" s="238"/>
      <c r="DB254" s="238"/>
    </row>
    <row r="255" spans="1:106" s="237" customFormat="1" ht="12.75">
      <c r="A255" s="239"/>
      <c r="B255" s="239"/>
      <c r="D255" s="250"/>
      <c r="E255" s="250"/>
      <c r="H255" s="251"/>
      <c r="I255" s="252"/>
      <c r="J255" s="252"/>
      <c r="K255" s="251"/>
      <c r="L255" s="251"/>
      <c r="M255" s="251"/>
      <c r="AV255" s="238"/>
      <c r="AW255" s="238"/>
      <c r="AX255" s="238"/>
      <c r="AY255" s="238"/>
      <c r="AZ255" s="238"/>
      <c r="BA255" s="238"/>
      <c r="BB255" s="238"/>
      <c r="BC255" s="238"/>
      <c r="BD255" s="238"/>
      <c r="BE255" s="238"/>
      <c r="BF255" s="238"/>
      <c r="BG255" s="238"/>
      <c r="BH255" s="238"/>
      <c r="BI255" s="238"/>
      <c r="BJ255" s="238"/>
      <c r="BK255" s="238"/>
      <c r="BL255" s="238"/>
      <c r="BM255" s="238"/>
      <c r="BN255" s="238"/>
      <c r="BO255" s="238"/>
      <c r="BP255" s="238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238"/>
      <c r="CB255" s="238"/>
      <c r="CC255" s="238"/>
      <c r="CD255" s="238"/>
      <c r="CE255" s="238"/>
      <c r="CF255" s="238"/>
      <c r="CG255" s="238"/>
      <c r="CH255" s="238"/>
      <c r="CI255" s="238"/>
      <c r="CJ255" s="238"/>
      <c r="CK255" s="238"/>
      <c r="CL255" s="238"/>
      <c r="CM255" s="238"/>
      <c r="CN255" s="238"/>
      <c r="CO255" s="238"/>
      <c r="CP255" s="238"/>
      <c r="CQ255" s="238"/>
      <c r="CR255" s="238"/>
      <c r="CS255" s="238"/>
      <c r="CT255" s="238"/>
      <c r="CU255" s="238"/>
      <c r="CV255" s="238"/>
      <c r="CW255" s="238"/>
      <c r="CX255" s="238"/>
      <c r="CY255" s="238"/>
      <c r="CZ255" s="238"/>
      <c r="DA255" s="238"/>
      <c r="DB255" s="238"/>
    </row>
    <row r="256" spans="1:106" s="237" customFormat="1" ht="12.75">
      <c r="A256" s="239"/>
      <c r="B256" s="239"/>
      <c r="D256" s="250"/>
      <c r="E256" s="250"/>
      <c r="H256" s="251"/>
      <c r="I256" s="252"/>
      <c r="J256" s="252"/>
      <c r="K256" s="251"/>
      <c r="L256" s="251"/>
      <c r="M256" s="251"/>
      <c r="AV256" s="238"/>
      <c r="AW256" s="238"/>
      <c r="AX256" s="238"/>
      <c r="AY256" s="238"/>
      <c r="AZ256" s="238"/>
      <c r="BA256" s="238"/>
      <c r="BB256" s="238"/>
      <c r="BC256" s="238"/>
      <c r="BD256" s="238"/>
      <c r="BE256" s="238"/>
      <c r="BF256" s="238"/>
      <c r="BG256" s="238"/>
      <c r="BH256" s="238"/>
      <c r="BI256" s="238"/>
      <c r="BJ256" s="238"/>
      <c r="BK256" s="238"/>
      <c r="BL256" s="238"/>
      <c r="BM256" s="238"/>
      <c r="BN256" s="238"/>
      <c r="BO256" s="238"/>
      <c r="BP256" s="238"/>
      <c r="BQ256" s="238"/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238"/>
      <c r="CB256" s="238"/>
      <c r="CC256" s="238"/>
      <c r="CD256" s="238"/>
      <c r="CE256" s="238"/>
      <c r="CF256" s="238"/>
      <c r="CG256" s="238"/>
      <c r="CH256" s="238"/>
      <c r="CI256" s="238"/>
      <c r="CJ256" s="238"/>
      <c r="CK256" s="238"/>
      <c r="CL256" s="238"/>
      <c r="CM256" s="238"/>
      <c r="CN256" s="238"/>
      <c r="CO256" s="238"/>
      <c r="CP256" s="238"/>
      <c r="CQ256" s="238"/>
      <c r="CR256" s="238"/>
      <c r="CS256" s="238"/>
      <c r="CT256" s="238"/>
      <c r="CU256" s="238"/>
      <c r="CV256" s="238"/>
      <c r="CW256" s="238"/>
      <c r="CX256" s="238"/>
      <c r="CY256" s="238"/>
      <c r="CZ256" s="238"/>
      <c r="DA256" s="238"/>
      <c r="DB256" s="238"/>
    </row>
    <row r="257" spans="1:106" s="237" customFormat="1" ht="12.75">
      <c r="A257" s="239"/>
      <c r="B257" s="239"/>
      <c r="D257" s="250"/>
      <c r="E257" s="250"/>
      <c r="H257" s="251"/>
      <c r="I257" s="252"/>
      <c r="J257" s="252"/>
      <c r="K257" s="251"/>
      <c r="L257" s="251"/>
      <c r="M257" s="251"/>
      <c r="AV257" s="238"/>
      <c r="AW257" s="238"/>
      <c r="AX257" s="238"/>
      <c r="AY257" s="238"/>
      <c r="AZ257" s="238"/>
      <c r="BA257" s="238"/>
      <c r="BB257" s="238"/>
      <c r="BC257" s="238"/>
      <c r="BD257" s="238"/>
      <c r="BE257" s="238"/>
      <c r="BF257" s="238"/>
      <c r="BG257" s="238"/>
      <c r="BH257" s="238"/>
      <c r="BI257" s="238"/>
      <c r="BJ257" s="238"/>
      <c r="BK257" s="238"/>
      <c r="BL257" s="238"/>
      <c r="BM257" s="238"/>
      <c r="BN257" s="238"/>
      <c r="BO257" s="238"/>
      <c r="BP257" s="238"/>
      <c r="BQ257" s="238"/>
      <c r="BR257" s="238"/>
      <c r="BS257" s="238"/>
      <c r="BT257" s="238"/>
      <c r="BU257" s="238"/>
      <c r="BV257" s="238"/>
      <c r="BW257" s="238"/>
      <c r="BX257" s="238"/>
      <c r="BY257" s="238"/>
      <c r="BZ257" s="238"/>
      <c r="CA257" s="238"/>
      <c r="CB257" s="238"/>
      <c r="CC257" s="238"/>
      <c r="CD257" s="238"/>
      <c r="CE257" s="238"/>
      <c r="CF257" s="238"/>
      <c r="CG257" s="238"/>
      <c r="CH257" s="238"/>
      <c r="CI257" s="238"/>
      <c r="CJ257" s="238"/>
      <c r="CK257" s="238"/>
      <c r="CL257" s="238"/>
      <c r="CM257" s="238"/>
      <c r="CN257" s="238"/>
      <c r="CO257" s="238"/>
      <c r="CP257" s="238"/>
      <c r="CQ257" s="238"/>
      <c r="CR257" s="238"/>
      <c r="CS257" s="238"/>
      <c r="CT257" s="238"/>
      <c r="CU257" s="238"/>
      <c r="CV257" s="238"/>
      <c r="CW257" s="238"/>
      <c r="CX257" s="238"/>
      <c r="CY257" s="238"/>
      <c r="CZ257" s="238"/>
      <c r="DA257" s="238"/>
      <c r="DB257" s="238"/>
    </row>
    <row r="258" spans="1:106" s="237" customFormat="1" ht="12.75">
      <c r="A258" s="239"/>
      <c r="B258" s="239"/>
      <c r="D258" s="250"/>
      <c r="E258" s="250"/>
      <c r="H258" s="251"/>
      <c r="I258" s="252"/>
      <c r="J258" s="252"/>
      <c r="K258" s="251"/>
      <c r="L258" s="251"/>
      <c r="M258" s="251"/>
      <c r="AV258" s="238"/>
      <c r="AW258" s="238"/>
      <c r="AX258" s="238"/>
      <c r="AY258" s="238"/>
      <c r="AZ258" s="238"/>
      <c r="BA258" s="238"/>
      <c r="BB258" s="238"/>
      <c r="BC258" s="238"/>
      <c r="BD258" s="238"/>
      <c r="BE258" s="238"/>
      <c r="BF258" s="238"/>
      <c r="BG258" s="238"/>
      <c r="BH258" s="238"/>
      <c r="BI258" s="238"/>
      <c r="BJ258" s="238"/>
      <c r="BK258" s="238"/>
      <c r="BL258" s="238"/>
      <c r="BM258" s="238"/>
      <c r="BN258" s="238"/>
      <c r="BO258" s="238"/>
      <c r="BP258" s="238"/>
      <c r="BQ258" s="238"/>
      <c r="BR258" s="238"/>
      <c r="BS258" s="238"/>
      <c r="BT258" s="238"/>
      <c r="BU258" s="238"/>
      <c r="BV258" s="238"/>
      <c r="BW258" s="238"/>
      <c r="BX258" s="238"/>
      <c r="BY258" s="238"/>
      <c r="BZ258" s="238"/>
      <c r="CA258" s="238"/>
      <c r="CB258" s="238"/>
      <c r="CC258" s="238"/>
      <c r="CD258" s="238"/>
      <c r="CE258" s="238"/>
      <c r="CF258" s="238"/>
      <c r="CG258" s="238"/>
      <c r="CH258" s="238"/>
      <c r="CI258" s="238"/>
      <c r="CJ258" s="238"/>
      <c r="CK258" s="238"/>
      <c r="CL258" s="238"/>
      <c r="CM258" s="238"/>
      <c r="CN258" s="238"/>
      <c r="CO258" s="238"/>
      <c r="CP258" s="238"/>
      <c r="CQ258" s="238"/>
      <c r="CR258" s="238"/>
      <c r="CS258" s="238"/>
      <c r="CT258" s="238"/>
      <c r="CU258" s="238"/>
      <c r="CV258" s="238"/>
      <c r="CW258" s="238"/>
      <c r="CX258" s="238"/>
      <c r="CY258" s="238"/>
      <c r="CZ258" s="238"/>
      <c r="DA258" s="238"/>
      <c r="DB258" s="238"/>
    </row>
    <row r="259" spans="1:106" s="237" customFormat="1" ht="12.75">
      <c r="A259" s="239"/>
      <c r="B259" s="239"/>
      <c r="D259" s="250"/>
      <c r="E259" s="250"/>
      <c r="H259" s="251"/>
      <c r="I259" s="252"/>
      <c r="J259" s="252"/>
      <c r="K259" s="251"/>
      <c r="L259" s="251"/>
      <c r="M259" s="251"/>
      <c r="AV259" s="238"/>
      <c r="AW259" s="238"/>
      <c r="AX259" s="238"/>
      <c r="AY259" s="238"/>
      <c r="AZ259" s="238"/>
      <c r="BA259" s="238"/>
      <c r="BB259" s="238"/>
      <c r="BC259" s="238"/>
      <c r="BD259" s="238"/>
      <c r="BE259" s="238"/>
      <c r="BF259" s="238"/>
      <c r="BG259" s="238"/>
      <c r="BH259" s="238"/>
      <c r="BI259" s="238"/>
      <c r="BJ259" s="238"/>
      <c r="BK259" s="238"/>
      <c r="BL259" s="238"/>
      <c r="BM259" s="238"/>
      <c r="BN259" s="238"/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238"/>
      <c r="CB259" s="238"/>
      <c r="CC259" s="238"/>
      <c r="CD259" s="238"/>
      <c r="CE259" s="238"/>
      <c r="CF259" s="238"/>
      <c r="CG259" s="238"/>
      <c r="CH259" s="238"/>
      <c r="CI259" s="238"/>
      <c r="CJ259" s="238"/>
      <c r="CK259" s="238"/>
      <c r="CL259" s="238"/>
      <c r="CM259" s="238"/>
      <c r="CN259" s="238"/>
      <c r="CO259" s="238"/>
      <c r="CP259" s="238"/>
      <c r="CQ259" s="238"/>
      <c r="CR259" s="238"/>
      <c r="CS259" s="238"/>
      <c r="CT259" s="238"/>
      <c r="CU259" s="238"/>
      <c r="CV259" s="238"/>
      <c r="CW259" s="238"/>
      <c r="CX259" s="238"/>
      <c r="CY259" s="238"/>
      <c r="CZ259" s="238"/>
      <c r="DA259" s="238"/>
      <c r="DB259" s="238"/>
    </row>
    <row r="260" spans="1:106" s="237" customFormat="1" ht="12.75">
      <c r="A260" s="239"/>
      <c r="B260" s="239"/>
      <c r="D260" s="250"/>
      <c r="E260" s="250"/>
      <c r="H260" s="251"/>
      <c r="I260" s="252"/>
      <c r="J260" s="252"/>
      <c r="K260" s="251"/>
      <c r="L260" s="251"/>
      <c r="M260" s="251"/>
      <c r="AV260" s="238"/>
      <c r="AW260" s="238"/>
      <c r="AX260" s="238"/>
      <c r="AY260" s="238"/>
      <c r="AZ260" s="238"/>
      <c r="BA260" s="238"/>
      <c r="BB260" s="238"/>
      <c r="BC260" s="238"/>
      <c r="BD260" s="238"/>
      <c r="BE260" s="238"/>
      <c r="BF260" s="238"/>
      <c r="BG260" s="238"/>
      <c r="BH260" s="238"/>
      <c r="BI260" s="238"/>
      <c r="BJ260" s="238"/>
      <c r="BK260" s="238"/>
      <c r="BL260" s="238"/>
      <c r="BM260" s="238"/>
      <c r="BN260" s="238"/>
      <c r="BO260" s="238"/>
      <c r="BP260" s="238"/>
      <c r="BQ260" s="238"/>
      <c r="BR260" s="238"/>
      <c r="BS260" s="238"/>
      <c r="BT260" s="238"/>
      <c r="BU260" s="238"/>
      <c r="BV260" s="238"/>
      <c r="BW260" s="238"/>
      <c r="BX260" s="238"/>
      <c r="BY260" s="238"/>
      <c r="BZ260" s="238"/>
      <c r="CA260" s="238"/>
      <c r="CB260" s="238"/>
      <c r="CC260" s="238"/>
      <c r="CD260" s="238"/>
      <c r="CE260" s="238"/>
      <c r="CF260" s="238"/>
      <c r="CG260" s="238"/>
      <c r="CH260" s="238"/>
      <c r="CI260" s="238"/>
      <c r="CJ260" s="238"/>
      <c r="CK260" s="238"/>
      <c r="CL260" s="238"/>
      <c r="CM260" s="238"/>
      <c r="CN260" s="238"/>
      <c r="CO260" s="238"/>
      <c r="CP260" s="238"/>
      <c r="CQ260" s="238"/>
      <c r="CR260" s="238"/>
      <c r="CS260" s="238"/>
      <c r="CT260" s="238"/>
      <c r="CU260" s="238"/>
      <c r="CV260" s="238"/>
      <c r="CW260" s="238"/>
      <c r="CX260" s="238"/>
      <c r="CY260" s="238"/>
      <c r="CZ260" s="238"/>
      <c r="DA260" s="238"/>
      <c r="DB260" s="238"/>
    </row>
    <row r="261" spans="1:106" s="237" customFormat="1" ht="12.75">
      <c r="A261" s="239"/>
      <c r="B261" s="239"/>
      <c r="D261" s="250"/>
      <c r="E261" s="250"/>
      <c r="H261" s="251"/>
      <c r="I261" s="252"/>
      <c r="J261" s="252"/>
      <c r="K261" s="251"/>
      <c r="L261" s="251"/>
      <c r="M261" s="251"/>
      <c r="AV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8"/>
      <c r="CC261" s="238"/>
      <c r="CD261" s="238"/>
      <c r="CE261" s="238"/>
      <c r="CF261" s="238"/>
      <c r="CG261" s="238"/>
      <c r="CH261" s="238"/>
      <c r="CI261" s="238"/>
      <c r="CJ261" s="238"/>
      <c r="CK261" s="238"/>
      <c r="CL261" s="238"/>
      <c r="CM261" s="238"/>
      <c r="CN261" s="238"/>
      <c r="CO261" s="238"/>
      <c r="CP261" s="238"/>
      <c r="CQ261" s="238"/>
      <c r="CR261" s="238"/>
      <c r="CS261" s="238"/>
      <c r="CT261" s="238"/>
      <c r="CU261" s="238"/>
      <c r="CV261" s="238"/>
      <c r="CW261" s="238"/>
      <c r="CX261" s="238"/>
      <c r="CY261" s="238"/>
      <c r="CZ261" s="238"/>
      <c r="DA261" s="238"/>
      <c r="DB261" s="238"/>
    </row>
    <row r="262" spans="1:106" s="237" customFormat="1" ht="12.75">
      <c r="A262" s="239"/>
      <c r="B262" s="239"/>
      <c r="D262" s="250"/>
      <c r="E262" s="250"/>
      <c r="H262" s="251"/>
      <c r="I262" s="252"/>
      <c r="J262" s="252"/>
      <c r="K262" s="251"/>
      <c r="L262" s="251"/>
      <c r="M262" s="251"/>
      <c r="AV262" s="238"/>
      <c r="AW262" s="238"/>
      <c r="AX262" s="238"/>
      <c r="AY262" s="238"/>
      <c r="AZ262" s="238"/>
      <c r="BA262" s="238"/>
      <c r="BB262" s="238"/>
      <c r="BC262" s="238"/>
      <c r="BD262" s="238"/>
      <c r="BE262" s="238"/>
      <c r="BF262" s="238"/>
      <c r="BG262" s="238"/>
      <c r="BH262" s="238"/>
      <c r="BI262" s="238"/>
      <c r="BJ262" s="238"/>
      <c r="BK262" s="238"/>
      <c r="BL262" s="238"/>
      <c r="BM262" s="238"/>
      <c r="BN262" s="238"/>
      <c r="BO262" s="238"/>
      <c r="BP262" s="238"/>
      <c r="BQ262" s="238"/>
      <c r="BR262" s="238"/>
      <c r="BS262" s="238"/>
      <c r="BT262" s="238"/>
      <c r="BU262" s="238"/>
      <c r="BV262" s="238"/>
      <c r="BW262" s="238"/>
      <c r="BX262" s="238"/>
      <c r="BY262" s="238"/>
      <c r="BZ262" s="238"/>
      <c r="CA262" s="238"/>
      <c r="CB262" s="238"/>
      <c r="CC262" s="238"/>
      <c r="CD262" s="238"/>
      <c r="CE262" s="238"/>
      <c r="CF262" s="238"/>
      <c r="CG262" s="238"/>
      <c r="CH262" s="238"/>
      <c r="CI262" s="238"/>
      <c r="CJ262" s="238"/>
      <c r="CK262" s="238"/>
      <c r="CL262" s="238"/>
      <c r="CM262" s="238"/>
      <c r="CN262" s="238"/>
      <c r="CO262" s="238"/>
      <c r="CP262" s="238"/>
      <c r="CQ262" s="238"/>
      <c r="CR262" s="238"/>
      <c r="CS262" s="238"/>
      <c r="CT262" s="238"/>
      <c r="CU262" s="238"/>
      <c r="CV262" s="238"/>
      <c r="CW262" s="238"/>
      <c r="CX262" s="238"/>
      <c r="CY262" s="238"/>
      <c r="CZ262" s="238"/>
      <c r="DA262" s="238"/>
      <c r="DB262" s="238"/>
    </row>
    <row r="263" spans="1:106" s="237" customFormat="1" ht="12.75">
      <c r="A263" s="239"/>
      <c r="B263" s="239"/>
      <c r="D263" s="250"/>
      <c r="E263" s="250"/>
      <c r="H263" s="251"/>
      <c r="I263" s="252"/>
      <c r="J263" s="252"/>
      <c r="K263" s="251"/>
      <c r="L263" s="251"/>
      <c r="M263" s="251"/>
      <c r="AV263" s="238"/>
      <c r="AW263" s="238"/>
      <c r="AX263" s="238"/>
      <c r="AY263" s="238"/>
      <c r="AZ263" s="238"/>
      <c r="BA263" s="238"/>
      <c r="BB263" s="238"/>
      <c r="BC263" s="238"/>
      <c r="BD263" s="238"/>
      <c r="BE263" s="238"/>
      <c r="BF263" s="238"/>
      <c r="BG263" s="238"/>
      <c r="BH263" s="238"/>
      <c r="BI263" s="238"/>
      <c r="BJ263" s="238"/>
      <c r="BK263" s="238"/>
      <c r="BL263" s="238"/>
      <c r="BM263" s="238"/>
      <c r="BN263" s="238"/>
      <c r="BO263" s="238"/>
      <c r="BP263" s="238"/>
      <c r="BQ263" s="238"/>
      <c r="BR263" s="238"/>
      <c r="BS263" s="238"/>
      <c r="BT263" s="238"/>
      <c r="BU263" s="238"/>
      <c r="BV263" s="238"/>
      <c r="BW263" s="238"/>
      <c r="BX263" s="238"/>
      <c r="BY263" s="238"/>
      <c r="BZ263" s="238"/>
      <c r="CA263" s="238"/>
      <c r="CB263" s="238"/>
      <c r="CC263" s="238"/>
      <c r="CD263" s="238"/>
      <c r="CE263" s="238"/>
      <c r="CF263" s="238"/>
      <c r="CG263" s="238"/>
      <c r="CH263" s="238"/>
      <c r="CI263" s="238"/>
      <c r="CJ263" s="238"/>
      <c r="CK263" s="238"/>
      <c r="CL263" s="238"/>
      <c r="CM263" s="238"/>
      <c r="CN263" s="238"/>
      <c r="CO263" s="238"/>
      <c r="CP263" s="238"/>
      <c r="CQ263" s="238"/>
      <c r="CR263" s="238"/>
      <c r="CS263" s="238"/>
      <c r="CT263" s="238"/>
      <c r="CU263" s="238"/>
      <c r="CV263" s="238"/>
      <c r="CW263" s="238"/>
      <c r="CX263" s="238"/>
      <c r="CY263" s="238"/>
      <c r="CZ263" s="238"/>
      <c r="DA263" s="238"/>
      <c r="DB263" s="238"/>
    </row>
    <row r="264" spans="1:106" s="237" customFormat="1" ht="12.75">
      <c r="A264" s="239"/>
      <c r="B264" s="239"/>
      <c r="D264" s="250"/>
      <c r="E264" s="250"/>
      <c r="H264" s="251"/>
      <c r="I264" s="252"/>
      <c r="J264" s="252"/>
      <c r="K264" s="251"/>
      <c r="L264" s="251"/>
      <c r="M264" s="251"/>
      <c r="AV264" s="238"/>
      <c r="AW264" s="238"/>
      <c r="AX264" s="238"/>
      <c r="AY264" s="238"/>
      <c r="AZ264" s="238"/>
      <c r="BA264" s="238"/>
      <c r="BB264" s="238"/>
      <c r="BC264" s="238"/>
      <c r="BD264" s="238"/>
      <c r="BE264" s="238"/>
      <c r="BF264" s="238"/>
      <c r="BG264" s="238"/>
      <c r="BH264" s="238"/>
      <c r="BI264" s="238"/>
      <c r="BJ264" s="238"/>
      <c r="BK264" s="238"/>
      <c r="BL264" s="238"/>
      <c r="BM264" s="238"/>
      <c r="BN264" s="238"/>
      <c r="BO264" s="238"/>
      <c r="BP264" s="238"/>
      <c r="BQ264" s="238"/>
      <c r="BR264" s="238"/>
      <c r="BS264" s="238"/>
      <c r="BT264" s="238"/>
      <c r="BU264" s="238"/>
      <c r="BV264" s="238"/>
      <c r="BW264" s="238"/>
      <c r="BX264" s="238"/>
      <c r="BY264" s="238"/>
      <c r="BZ264" s="238"/>
      <c r="CA264" s="238"/>
      <c r="CB264" s="238"/>
      <c r="CC264" s="238"/>
      <c r="CD264" s="238"/>
      <c r="CE264" s="238"/>
      <c r="CF264" s="238"/>
      <c r="CG264" s="238"/>
      <c r="CH264" s="238"/>
      <c r="CI264" s="238"/>
      <c r="CJ264" s="238"/>
      <c r="CK264" s="238"/>
      <c r="CL264" s="238"/>
      <c r="CM264" s="238"/>
      <c r="CN264" s="238"/>
      <c r="CO264" s="238"/>
      <c r="CP264" s="238"/>
      <c r="CQ264" s="238"/>
      <c r="CR264" s="238"/>
      <c r="CS264" s="238"/>
      <c r="CT264" s="238"/>
      <c r="CU264" s="238"/>
      <c r="CV264" s="238"/>
      <c r="CW264" s="238"/>
      <c r="CX264" s="238"/>
      <c r="CY264" s="238"/>
      <c r="CZ264" s="238"/>
      <c r="DA264" s="238"/>
      <c r="DB264" s="238"/>
    </row>
    <row r="265" spans="1:106" s="237" customFormat="1" ht="12.75">
      <c r="A265" s="239"/>
      <c r="B265" s="239"/>
      <c r="D265" s="250"/>
      <c r="E265" s="250"/>
      <c r="H265" s="251"/>
      <c r="I265" s="252"/>
      <c r="J265" s="252"/>
      <c r="K265" s="251"/>
      <c r="L265" s="251"/>
      <c r="M265" s="251"/>
      <c r="AV265" s="238"/>
      <c r="AW265" s="238"/>
      <c r="AX265" s="238"/>
      <c r="AY265" s="238"/>
      <c r="AZ265" s="238"/>
      <c r="BA265" s="238"/>
      <c r="BB265" s="238"/>
      <c r="BC265" s="238"/>
      <c r="BD265" s="238"/>
      <c r="BE265" s="238"/>
      <c r="BF265" s="238"/>
      <c r="BG265" s="238"/>
      <c r="BH265" s="238"/>
      <c r="BI265" s="238"/>
      <c r="BJ265" s="238"/>
      <c r="BK265" s="238"/>
      <c r="BL265" s="238"/>
      <c r="BM265" s="238"/>
      <c r="BN265" s="238"/>
      <c r="BO265" s="238"/>
      <c r="BP265" s="238"/>
      <c r="BQ265" s="238"/>
      <c r="BR265" s="238"/>
      <c r="BS265" s="238"/>
      <c r="BT265" s="238"/>
      <c r="BU265" s="238"/>
      <c r="BV265" s="238"/>
      <c r="BW265" s="238"/>
      <c r="BX265" s="238"/>
      <c r="BY265" s="238"/>
      <c r="BZ265" s="238"/>
      <c r="CA265" s="238"/>
      <c r="CB265" s="238"/>
      <c r="CC265" s="238"/>
      <c r="CD265" s="238"/>
      <c r="CE265" s="238"/>
      <c r="CF265" s="238"/>
      <c r="CG265" s="238"/>
      <c r="CH265" s="238"/>
      <c r="CI265" s="238"/>
      <c r="CJ265" s="238"/>
      <c r="CK265" s="238"/>
      <c r="CL265" s="238"/>
      <c r="CM265" s="238"/>
      <c r="CN265" s="238"/>
      <c r="CO265" s="238"/>
      <c r="CP265" s="238"/>
      <c r="CQ265" s="238"/>
      <c r="CR265" s="238"/>
      <c r="CS265" s="238"/>
      <c r="CT265" s="238"/>
      <c r="CU265" s="238"/>
      <c r="CV265" s="238"/>
      <c r="CW265" s="238"/>
      <c r="CX265" s="238"/>
      <c r="CY265" s="238"/>
      <c r="CZ265" s="238"/>
      <c r="DA265" s="238"/>
      <c r="DB265" s="238"/>
    </row>
    <row r="266" spans="1:106" s="237" customFormat="1" ht="12.75">
      <c r="A266" s="239"/>
      <c r="B266" s="239"/>
      <c r="D266" s="250"/>
      <c r="E266" s="250"/>
      <c r="H266" s="251"/>
      <c r="I266" s="252"/>
      <c r="J266" s="252"/>
      <c r="K266" s="251"/>
      <c r="L266" s="251"/>
      <c r="M266" s="251"/>
      <c r="AV266" s="238"/>
      <c r="AW266" s="238"/>
      <c r="AX266" s="238"/>
      <c r="AY266" s="238"/>
      <c r="AZ266" s="238"/>
      <c r="BA266" s="238"/>
      <c r="BB266" s="238"/>
      <c r="BC266" s="238"/>
      <c r="BD266" s="238"/>
      <c r="BE266" s="238"/>
      <c r="BF266" s="238"/>
      <c r="BG266" s="238"/>
      <c r="BH266" s="238"/>
      <c r="BI266" s="238"/>
      <c r="BJ266" s="238"/>
      <c r="BK266" s="238"/>
      <c r="BL266" s="238"/>
      <c r="BM266" s="238"/>
      <c r="BN266" s="238"/>
      <c r="BO266" s="238"/>
      <c r="BP266" s="238"/>
      <c r="BQ266" s="238"/>
      <c r="BR266" s="238"/>
      <c r="BS266" s="238"/>
      <c r="BT266" s="238"/>
      <c r="BU266" s="238"/>
      <c r="BV266" s="238"/>
      <c r="BW266" s="238"/>
      <c r="BX266" s="238"/>
      <c r="BY266" s="238"/>
      <c r="BZ266" s="238"/>
      <c r="CA266" s="238"/>
      <c r="CB266" s="238"/>
      <c r="CC266" s="238"/>
      <c r="CD266" s="238"/>
      <c r="CE266" s="238"/>
      <c r="CF266" s="238"/>
      <c r="CG266" s="238"/>
      <c r="CH266" s="238"/>
      <c r="CI266" s="238"/>
      <c r="CJ266" s="238"/>
      <c r="CK266" s="238"/>
      <c r="CL266" s="238"/>
      <c r="CM266" s="238"/>
      <c r="CN266" s="238"/>
      <c r="CO266" s="238"/>
      <c r="CP266" s="238"/>
      <c r="CQ266" s="238"/>
      <c r="CR266" s="238"/>
      <c r="CS266" s="238"/>
      <c r="CT266" s="238"/>
      <c r="CU266" s="238"/>
      <c r="CV266" s="238"/>
      <c r="CW266" s="238"/>
      <c r="CX266" s="238"/>
      <c r="CY266" s="238"/>
      <c r="CZ266" s="238"/>
      <c r="DA266" s="238"/>
      <c r="DB266" s="238"/>
    </row>
    <row r="267" spans="1:106" s="237" customFormat="1" ht="12.75">
      <c r="A267" s="239"/>
      <c r="B267" s="239"/>
      <c r="D267" s="250"/>
      <c r="E267" s="250"/>
      <c r="H267" s="251"/>
      <c r="I267" s="252"/>
      <c r="J267" s="252"/>
      <c r="K267" s="251"/>
      <c r="L267" s="251"/>
      <c r="M267" s="251"/>
      <c r="AV267" s="238"/>
      <c r="AW267" s="238"/>
      <c r="AX267" s="238"/>
      <c r="AY267" s="238"/>
      <c r="AZ267" s="238"/>
      <c r="BA267" s="238"/>
      <c r="BB267" s="238"/>
      <c r="BC267" s="238"/>
      <c r="BD267" s="238"/>
      <c r="BE267" s="238"/>
      <c r="BF267" s="238"/>
      <c r="BG267" s="238"/>
      <c r="BH267" s="238"/>
      <c r="BI267" s="238"/>
      <c r="BJ267" s="238"/>
      <c r="BK267" s="238"/>
      <c r="BL267" s="238"/>
      <c r="BM267" s="238"/>
      <c r="BN267" s="238"/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238"/>
      <c r="CB267" s="238"/>
      <c r="CC267" s="238"/>
      <c r="CD267" s="238"/>
      <c r="CE267" s="238"/>
      <c r="CF267" s="238"/>
      <c r="CG267" s="238"/>
      <c r="CH267" s="238"/>
      <c r="CI267" s="238"/>
      <c r="CJ267" s="238"/>
      <c r="CK267" s="238"/>
      <c r="CL267" s="238"/>
      <c r="CM267" s="238"/>
      <c r="CN267" s="238"/>
      <c r="CO267" s="238"/>
      <c r="CP267" s="238"/>
      <c r="CQ267" s="238"/>
      <c r="CR267" s="238"/>
      <c r="CS267" s="238"/>
      <c r="CT267" s="238"/>
      <c r="CU267" s="238"/>
      <c r="CV267" s="238"/>
      <c r="CW267" s="238"/>
      <c r="CX267" s="238"/>
      <c r="CY267" s="238"/>
      <c r="CZ267" s="238"/>
      <c r="DA267" s="238"/>
      <c r="DB267" s="238"/>
    </row>
    <row r="268" spans="1:106" s="237" customFormat="1" ht="12.75">
      <c r="A268" s="239"/>
      <c r="B268" s="239"/>
      <c r="D268" s="250"/>
      <c r="E268" s="250"/>
      <c r="H268" s="251"/>
      <c r="I268" s="252"/>
      <c r="J268" s="252"/>
      <c r="K268" s="251"/>
      <c r="L268" s="251"/>
      <c r="M268" s="251"/>
      <c r="AV268" s="238"/>
      <c r="AW268" s="238"/>
      <c r="AX268" s="238"/>
      <c r="AY268" s="238"/>
      <c r="AZ268" s="238"/>
      <c r="BA268" s="238"/>
      <c r="BB268" s="238"/>
      <c r="BC268" s="238"/>
      <c r="BD268" s="238"/>
      <c r="BE268" s="238"/>
      <c r="BF268" s="238"/>
      <c r="BG268" s="238"/>
      <c r="BH268" s="238"/>
      <c r="BI268" s="238"/>
      <c r="BJ268" s="238"/>
      <c r="BK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238"/>
      <c r="CB268" s="238"/>
      <c r="CC268" s="238"/>
      <c r="CD268" s="238"/>
      <c r="CE268" s="238"/>
      <c r="CF268" s="238"/>
      <c r="CG268" s="238"/>
      <c r="CH268" s="238"/>
      <c r="CI268" s="238"/>
      <c r="CJ268" s="238"/>
      <c r="CK268" s="238"/>
      <c r="CL268" s="238"/>
      <c r="CM268" s="238"/>
      <c r="CN268" s="238"/>
      <c r="CO268" s="238"/>
      <c r="CP268" s="238"/>
      <c r="CQ268" s="238"/>
      <c r="CR268" s="238"/>
      <c r="CS268" s="238"/>
      <c r="CT268" s="238"/>
      <c r="CU268" s="238"/>
      <c r="CV268" s="238"/>
      <c r="CW268" s="238"/>
      <c r="CX268" s="238"/>
      <c r="CY268" s="238"/>
      <c r="CZ268" s="238"/>
      <c r="DA268" s="238"/>
      <c r="DB268" s="238"/>
    </row>
    <row r="269" spans="1:106" s="237" customFormat="1" ht="12.75">
      <c r="A269" s="239"/>
      <c r="B269" s="239"/>
      <c r="D269" s="250"/>
      <c r="E269" s="250"/>
      <c r="H269" s="251"/>
      <c r="I269" s="252"/>
      <c r="J269" s="252"/>
      <c r="K269" s="251"/>
      <c r="L269" s="251"/>
      <c r="M269" s="251"/>
      <c r="AV269" s="238"/>
      <c r="AW269" s="238"/>
      <c r="AX269" s="238"/>
      <c r="AY269" s="238"/>
      <c r="AZ269" s="238"/>
      <c r="BA269" s="238"/>
      <c r="BB269" s="238"/>
      <c r="BC269" s="238"/>
      <c r="BD269" s="238"/>
      <c r="BE269" s="238"/>
      <c r="BF269" s="238"/>
      <c r="BG269" s="238"/>
      <c r="BH269" s="238"/>
      <c r="BI269" s="238"/>
      <c r="BJ269" s="238"/>
      <c r="BK269" s="238"/>
      <c r="BL269" s="238"/>
      <c r="BM269" s="238"/>
      <c r="BN269" s="238"/>
      <c r="BO269" s="238"/>
      <c r="BP269" s="238"/>
      <c r="BQ269" s="238"/>
      <c r="BR269" s="238"/>
      <c r="BS269" s="238"/>
      <c r="BT269" s="238"/>
      <c r="BU269" s="238"/>
      <c r="BV269" s="238"/>
      <c r="BW269" s="238"/>
      <c r="BX269" s="238"/>
      <c r="BY269" s="238"/>
      <c r="BZ269" s="238"/>
      <c r="CA269" s="238"/>
      <c r="CB269" s="238"/>
      <c r="CC269" s="238"/>
      <c r="CD269" s="238"/>
      <c r="CE269" s="238"/>
      <c r="CF269" s="238"/>
      <c r="CG269" s="238"/>
      <c r="CH269" s="238"/>
      <c r="CI269" s="238"/>
      <c r="CJ269" s="238"/>
      <c r="CK269" s="238"/>
      <c r="CL269" s="238"/>
      <c r="CM269" s="238"/>
      <c r="CN269" s="238"/>
      <c r="CO269" s="238"/>
      <c r="CP269" s="238"/>
      <c r="CQ269" s="238"/>
      <c r="CR269" s="238"/>
      <c r="CS269" s="238"/>
      <c r="CT269" s="238"/>
      <c r="CU269" s="238"/>
      <c r="CV269" s="238"/>
      <c r="CW269" s="238"/>
      <c r="CX269" s="238"/>
      <c r="CY269" s="238"/>
      <c r="CZ269" s="238"/>
      <c r="DA269" s="238"/>
      <c r="DB269" s="238"/>
    </row>
    <row r="270" spans="1:106" s="237" customFormat="1" ht="12.75">
      <c r="A270" s="239"/>
      <c r="B270" s="239"/>
      <c r="D270" s="250"/>
      <c r="E270" s="250"/>
      <c r="H270" s="251"/>
      <c r="I270" s="252"/>
      <c r="J270" s="252"/>
      <c r="K270" s="251"/>
      <c r="L270" s="251"/>
      <c r="M270" s="251"/>
      <c r="AV270" s="238"/>
      <c r="AW270" s="238"/>
      <c r="AX270" s="238"/>
      <c r="AY270" s="238"/>
      <c r="AZ270" s="238"/>
      <c r="BA270" s="238"/>
      <c r="BB270" s="238"/>
      <c r="BC270" s="238"/>
      <c r="BD270" s="238"/>
      <c r="BE270" s="238"/>
      <c r="BF270" s="238"/>
      <c r="BG270" s="238"/>
      <c r="BH270" s="238"/>
      <c r="BI270" s="238"/>
      <c r="BJ270" s="238"/>
      <c r="BK270" s="238"/>
      <c r="BL270" s="238"/>
      <c r="BM270" s="238"/>
      <c r="BN270" s="238"/>
      <c r="BO270" s="238"/>
      <c r="BP270" s="238"/>
      <c r="BQ270" s="238"/>
      <c r="BR270" s="238"/>
      <c r="BS270" s="238"/>
      <c r="BT270" s="238"/>
      <c r="BU270" s="238"/>
      <c r="BV270" s="238"/>
      <c r="BW270" s="238"/>
      <c r="BX270" s="238"/>
      <c r="BY270" s="238"/>
      <c r="BZ270" s="238"/>
      <c r="CA270" s="238"/>
      <c r="CB270" s="238"/>
      <c r="CC270" s="238"/>
      <c r="CD270" s="238"/>
      <c r="CE270" s="238"/>
      <c r="CF270" s="238"/>
      <c r="CG270" s="238"/>
      <c r="CH270" s="238"/>
      <c r="CI270" s="238"/>
      <c r="CJ270" s="238"/>
      <c r="CK270" s="238"/>
      <c r="CL270" s="238"/>
      <c r="CM270" s="238"/>
      <c r="CN270" s="238"/>
      <c r="CO270" s="238"/>
      <c r="CP270" s="238"/>
      <c r="CQ270" s="238"/>
      <c r="CR270" s="238"/>
      <c r="CS270" s="238"/>
      <c r="CT270" s="238"/>
      <c r="CU270" s="238"/>
      <c r="CV270" s="238"/>
      <c r="CW270" s="238"/>
      <c r="CX270" s="238"/>
      <c r="CY270" s="238"/>
      <c r="CZ270" s="238"/>
      <c r="DA270" s="238"/>
      <c r="DB270" s="238"/>
    </row>
    <row r="271" spans="1:106" s="237" customFormat="1" ht="12.75">
      <c r="A271" s="239"/>
      <c r="B271" s="239"/>
      <c r="D271" s="250"/>
      <c r="E271" s="250"/>
      <c r="H271" s="251"/>
      <c r="I271" s="252"/>
      <c r="J271" s="252"/>
      <c r="K271" s="251"/>
      <c r="L271" s="251"/>
      <c r="M271" s="251"/>
      <c r="AV271" s="238"/>
      <c r="AW271" s="238"/>
      <c r="AX271" s="238"/>
      <c r="AY271" s="238"/>
      <c r="AZ271" s="238"/>
      <c r="BA271" s="238"/>
      <c r="BB271" s="238"/>
      <c r="BC271" s="238"/>
      <c r="BD271" s="238"/>
      <c r="BE271" s="238"/>
      <c r="BF271" s="238"/>
      <c r="BG271" s="238"/>
      <c r="BH271" s="238"/>
      <c r="BI271" s="238"/>
      <c r="BJ271" s="238"/>
      <c r="BK271" s="238"/>
      <c r="BL271" s="238"/>
      <c r="BM271" s="238"/>
      <c r="BN271" s="238"/>
      <c r="BO271" s="238"/>
      <c r="BP271" s="238"/>
      <c r="BQ271" s="238"/>
      <c r="BR271" s="238"/>
      <c r="BS271" s="238"/>
      <c r="BT271" s="238"/>
      <c r="BU271" s="238"/>
      <c r="BV271" s="238"/>
      <c r="BW271" s="238"/>
      <c r="BX271" s="238"/>
      <c r="BY271" s="238"/>
      <c r="BZ271" s="238"/>
      <c r="CA271" s="238"/>
      <c r="CB271" s="238"/>
      <c r="CC271" s="238"/>
      <c r="CD271" s="238"/>
      <c r="CE271" s="238"/>
      <c r="CF271" s="238"/>
      <c r="CG271" s="238"/>
      <c r="CH271" s="238"/>
      <c r="CI271" s="238"/>
      <c r="CJ271" s="238"/>
      <c r="CK271" s="238"/>
      <c r="CL271" s="238"/>
      <c r="CM271" s="238"/>
      <c r="CN271" s="238"/>
      <c r="CO271" s="238"/>
      <c r="CP271" s="238"/>
      <c r="CQ271" s="238"/>
      <c r="CR271" s="238"/>
      <c r="CS271" s="238"/>
      <c r="CT271" s="238"/>
      <c r="CU271" s="238"/>
      <c r="CV271" s="238"/>
      <c r="CW271" s="238"/>
      <c r="CX271" s="238"/>
      <c r="CY271" s="238"/>
      <c r="CZ271" s="238"/>
      <c r="DA271" s="238"/>
      <c r="DB271" s="238"/>
    </row>
    <row r="272" spans="1:106" s="237" customFormat="1" ht="12.75">
      <c r="A272" s="239"/>
      <c r="B272" s="239"/>
      <c r="D272" s="250"/>
      <c r="E272" s="250"/>
      <c r="H272" s="251"/>
      <c r="I272" s="252"/>
      <c r="J272" s="252"/>
      <c r="K272" s="251"/>
      <c r="L272" s="251"/>
      <c r="M272" s="251"/>
      <c r="AV272" s="238"/>
      <c r="AW272" s="238"/>
      <c r="AX272" s="238"/>
      <c r="AY272" s="238"/>
      <c r="AZ272" s="238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238"/>
      <c r="BM272" s="238"/>
      <c r="BN272" s="238"/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238"/>
      <c r="BZ272" s="238"/>
      <c r="CA272" s="238"/>
      <c r="CB272" s="238"/>
      <c r="CC272" s="238"/>
      <c r="CD272" s="238"/>
      <c r="CE272" s="238"/>
      <c r="CF272" s="238"/>
      <c r="CG272" s="238"/>
      <c r="CH272" s="238"/>
      <c r="CI272" s="238"/>
      <c r="CJ272" s="238"/>
      <c r="CK272" s="238"/>
      <c r="CL272" s="238"/>
      <c r="CM272" s="238"/>
      <c r="CN272" s="238"/>
      <c r="CO272" s="238"/>
      <c r="CP272" s="238"/>
      <c r="CQ272" s="238"/>
      <c r="CR272" s="238"/>
      <c r="CS272" s="238"/>
      <c r="CT272" s="238"/>
      <c r="CU272" s="238"/>
      <c r="CV272" s="238"/>
      <c r="CW272" s="238"/>
      <c r="CX272" s="238"/>
      <c r="CY272" s="238"/>
      <c r="CZ272" s="238"/>
      <c r="DA272" s="238"/>
      <c r="DB272" s="238"/>
    </row>
    <row r="273" spans="1:106" s="237" customFormat="1" ht="12.75">
      <c r="A273" s="239"/>
      <c r="B273" s="239"/>
      <c r="D273" s="250"/>
      <c r="E273" s="250"/>
      <c r="H273" s="251"/>
      <c r="I273" s="252"/>
      <c r="J273" s="252"/>
      <c r="K273" s="251"/>
      <c r="L273" s="251"/>
      <c r="M273" s="251"/>
      <c r="AV273" s="238"/>
      <c r="AW273" s="238"/>
      <c r="AX273" s="238"/>
      <c r="AY273" s="238"/>
      <c r="AZ273" s="238"/>
      <c r="BA273" s="238"/>
      <c r="BB273" s="238"/>
      <c r="BC273" s="238"/>
      <c r="BD273" s="238"/>
      <c r="BE273" s="238"/>
      <c r="BF273" s="238"/>
      <c r="BG273" s="238"/>
      <c r="BH273" s="238"/>
      <c r="BI273" s="238"/>
      <c r="BJ273" s="238"/>
      <c r="BK273" s="238"/>
      <c r="BL273" s="238"/>
      <c r="BM273" s="238"/>
      <c r="BN273" s="238"/>
      <c r="BO273" s="238"/>
      <c r="BP273" s="238"/>
      <c r="BQ273" s="238"/>
      <c r="BR273" s="238"/>
      <c r="BS273" s="238"/>
      <c r="BT273" s="238"/>
      <c r="BU273" s="238"/>
      <c r="BV273" s="238"/>
      <c r="BW273" s="238"/>
      <c r="BX273" s="238"/>
      <c r="BY273" s="238"/>
      <c r="BZ273" s="238"/>
      <c r="CA273" s="238"/>
      <c r="CB273" s="238"/>
      <c r="CC273" s="238"/>
      <c r="CD273" s="238"/>
      <c r="CE273" s="238"/>
      <c r="CF273" s="238"/>
      <c r="CG273" s="238"/>
      <c r="CH273" s="238"/>
      <c r="CI273" s="238"/>
      <c r="CJ273" s="238"/>
      <c r="CK273" s="238"/>
      <c r="CL273" s="238"/>
      <c r="CM273" s="238"/>
      <c r="CN273" s="238"/>
      <c r="CO273" s="238"/>
      <c r="CP273" s="238"/>
      <c r="CQ273" s="238"/>
      <c r="CR273" s="238"/>
      <c r="CS273" s="238"/>
      <c r="CT273" s="238"/>
      <c r="CU273" s="238"/>
      <c r="CV273" s="238"/>
      <c r="CW273" s="238"/>
      <c r="CX273" s="238"/>
      <c r="CY273" s="238"/>
      <c r="CZ273" s="238"/>
      <c r="DA273" s="238"/>
      <c r="DB273" s="238"/>
    </row>
    <row r="274" spans="1:106" s="237" customFormat="1" ht="12.75">
      <c r="A274" s="239"/>
      <c r="B274" s="239"/>
      <c r="D274" s="250"/>
      <c r="E274" s="250"/>
      <c r="H274" s="251"/>
      <c r="I274" s="252"/>
      <c r="J274" s="252"/>
      <c r="K274" s="251"/>
      <c r="L274" s="251"/>
      <c r="M274" s="251"/>
      <c r="AV274" s="238"/>
      <c r="AW274" s="238"/>
      <c r="AX274" s="238"/>
      <c r="AY274" s="238"/>
      <c r="AZ274" s="238"/>
      <c r="BA274" s="238"/>
      <c r="BB274" s="238"/>
      <c r="BC274" s="238"/>
      <c r="BD274" s="238"/>
      <c r="BE274" s="238"/>
      <c r="BF274" s="238"/>
      <c r="BG274" s="238"/>
      <c r="BH274" s="238"/>
      <c r="BI274" s="238"/>
      <c r="BJ274" s="238"/>
      <c r="BK274" s="238"/>
      <c r="BL274" s="238"/>
      <c r="BM274" s="238"/>
      <c r="BN274" s="238"/>
      <c r="BO274" s="238"/>
      <c r="BP274" s="238"/>
      <c r="BQ274" s="238"/>
      <c r="BR274" s="238"/>
      <c r="BS274" s="238"/>
      <c r="BT274" s="238"/>
      <c r="BU274" s="238"/>
      <c r="BV274" s="238"/>
      <c r="BW274" s="238"/>
      <c r="BX274" s="238"/>
      <c r="BY274" s="238"/>
      <c r="BZ274" s="238"/>
      <c r="CA274" s="238"/>
      <c r="CB274" s="238"/>
      <c r="CC274" s="238"/>
      <c r="CD274" s="238"/>
      <c r="CE274" s="238"/>
      <c r="CF274" s="238"/>
      <c r="CG274" s="238"/>
      <c r="CH274" s="238"/>
      <c r="CI274" s="238"/>
      <c r="CJ274" s="238"/>
      <c r="CK274" s="238"/>
      <c r="CL274" s="238"/>
      <c r="CM274" s="238"/>
      <c r="CN274" s="238"/>
      <c r="CO274" s="238"/>
      <c r="CP274" s="238"/>
      <c r="CQ274" s="238"/>
      <c r="CR274" s="238"/>
      <c r="CS274" s="238"/>
      <c r="CT274" s="238"/>
      <c r="CU274" s="238"/>
      <c r="CV274" s="238"/>
      <c r="CW274" s="238"/>
      <c r="CX274" s="238"/>
      <c r="CY274" s="238"/>
      <c r="CZ274" s="238"/>
      <c r="DA274" s="238"/>
      <c r="DB274" s="238"/>
    </row>
    <row r="275" spans="1:106" s="237" customFormat="1" ht="12.75">
      <c r="A275" s="239"/>
      <c r="B275" s="239"/>
      <c r="D275" s="250"/>
      <c r="E275" s="250"/>
      <c r="H275" s="251"/>
      <c r="I275" s="252"/>
      <c r="J275" s="252"/>
      <c r="K275" s="251"/>
      <c r="L275" s="251"/>
      <c r="M275" s="251"/>
      <c r="AV275" s="238"/>
      <c r="AW275" s="238"/>
      <c r="AX275" s="238"/>
      <c r="AY275" s="238"/>
      <c r="AZ275" s="238"/>
      <c r="BA275" s="238"/>
      <c r="BB275" s="238"/>
      <c r="BC275" s="238"/>
      <c r="BD275" s="238"/>
      <c r="BE275" s="238"/>
      <c r="BF275" s="238"/>
      <c r="BG275" s="238"/>
      <c r="BH275" s="238"/>
      <c r="BI275" s="238"/>
      <c r="BJ275" s="238"/>
      <c r="BK275" s="238"/>
      <c r="BL275" s="238"/>
      <c r="BM275" s="238"/>
      <c r="BN275" s="238"/>
      <c r="BO275" s="238"/>
      <c r="BP275" s="238"/>
      <c r="BQ275" s="238"/>
      <c r="BR275" s="238"/>
      <c r="BS275" s="238"/>
      <c r="BT275" s="238"/>
      <c r="BU275" s="238"/>
      <c r="BV275" s="238"/>
      <c r="BW275" s="238"/>
      <c r="BX275" s="238"/>
      <c r="BY275" s="238"/>
      <c r="BZ275" s="238"/>
      <c r="CA275" s="238"/>
      <c r="CB275" s="238"/>
      <c r="CC275" s="238"/>
      <c r="CD275" s="238"/>
      <c r="CE275" s="238"/>
      <c r="CF275" s="238"/>
      <c r="CG275" s="238"/>
      <c r="CH275" s="238"/>
      <c r="CI275" s="238"/>
      <c r="CJ275" s="238"/>
      <c r="CK275" s="238"/>
      <c r="CL275" s="238"/>
      <c r="CM275" s="238"/>
      <c r="CN275" s="238"/>
      <c r="CO275" s="238"/>
      <c r="CP275" s="238"/>
      <c r="CQ275" s="238"/>
      <c r="CR275" s="238"/>
      <c r="CS275" s="238"/>
      <c r="CT275" s="238"/>
      <c r="CU275" s="238"/>
      <c r="CV275" s="238"/>
      <c r="CW275" s="238"/>
      <c r="CX275" s="238"/>
      <c r="CY275" s="238"/>
      <c r="CZ275" s="238"/>
      <c r="DA275" s="238"/>
      <c r="DB275" s="238"/>
    </row>
    <row r="276" spans="1:106" s="237" customFormat="1" ht="12.75">
      <c r="A276" s="239"/>
      <c r="B276" s="239"/>
      <c r="D276" s="250"/>
      <c r="E276" s="250"/>
      <c r="H276" s="251"/>
      <c r="I276" s="252"/>
      <c r="J276" s="252"/>
      <c r="K276" s="251"/>
      <c r="L276" s="251"/>
      <c r="M276" s="251"/>
      <c r="AV276" s="238"/>
      <c r="AW276" s="238"/>
      <c r="AX276" s="238"/>
      <c r="AY276" s="238"/>
      <c r="AZ276" s="238"/>
      <c r="BA276" s="238"/>
      <c r="BB276" s="238"/>
      <c r="BC276" s="238"/>
      <c r="BD276" s="238"/>
      <c r="BE276" s="238"/>
      <c r="BF276" s="238"/>
      <c r="BG276" s="238"/>
      <c r="BH276" s="238"/>
      <c r="BI276" s="238"/>
      <c r="BJ276" s="238"/>
      <c r="BK276" s="238"/>
      <c r="BL276" s="238"/>
      <c r="BM276" s="238"/>
      <c r="BN276" s="238"/>
      <c r="BO276" s="238"/>
      <c r="BP276" s="238"/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238"/>
      <c r="CB276" s="238"/>
      <c r="CC276" s="238"/>
      <c r="CD276" s="238"/>
      <c r="CE276" s="238"/>
      <c r="CF276" s="238"/>
      <c r="CG276" s="238"/>
      <c r="CH276" s="238"/>
      <c r="CI276" s="238"/>
      <c r="CJ276" s="238"/>
      <c r="CK276" s="238"/>
      <c r="CL276" s="238"/>
      <c r="CM276" s="238"/>
      <c r="CN276" s="238"/>
      <c r="CO276" s="238"/>
      <c r="CP276" s="238"/>
      <c r="CQ276" s="238"/>
      <c r="CR276" s="238"/>
      <c r="CS276" s="238"/>
      <c r="CT276" s="238"/>
      <c r="CU276" s="238"/>
      <c r="CV276" s="238"/>
      <c r="CW276" s="238"/>
      <c r="CX276" s="238"/>
      <c r="CY276" s="238"/>
      <c r="CZ276" s="238"/>
      <c r="DA276" s="238"/>
      <c r="DB276" s="238"/>
    </row>
    <row r="277" spans="1:106" s="237" customFormat="1" ht="12.75">
      <c r="A277" s="239"/>
      <c r="B277" s="239"/>
      <c r="D277" s="250"/>
      <c r="E277" s="250"/>
      <c r="H277" s="251"/>
      <c r="I277" s="252"/>
      <c r="J277" s="252"/>
      <c r="K277" s="251"/>
      <c r="L277" s="251"/>
      <c r="M277" s="251"/>
      <c r="AV277" s="238"/>
      <c r="AW277" s="238"/>
      <c r="AX277" s="238"/>
      <c r="AY277" s="238"/>
      <c r="AZ277" s="238"/>
      <c r="BA277" s="238"/>
      <c r="BB277" s="238"/>
      <c r="BC277" s="238"/>
      <c r="BD277" s="238"/>
      <c r="BE277" s="238"/>
      <c r="BF277" s="238"/>
      <c r="BG277" s="238"/>
      <c r="BH277" s="238"/>
      <c r="BI277" s="238"/>
      <c r="BJ277" s="238"/>
      <c r="BK277" s="238"/>
      <c r="BL277" s="238"/>
      <c r="BM277" s="238"/>
      <c r="BN277" s="238"/>
      <c r="BO277" s="238"/>
      <c r="BP277" s="238"/>
      <c r="BQ277" s="238"/>
      <c r="BR277" s="238"/>
      <c r="BS277" s="238"/>
      <c r="BT277" s="238"/>
      <c r="BU277" s="238"/>
      <c r="BV277" s="238"/>
      <c r="BW277" s="238"/>
      <c r="BX277" s="238"/>
      <c r="BY277" s="238"/>
      <c r="BZ277" s="238"/>
      <c r="CA277" s="238"/>
      <c r="CB277" s="238"/>
      <c r="CC277" s="238"/>
      <c r="CD277" s="238"/>
      <c r="CE277" s="238"/>
      <c r="CF277" s="238"/>
      <c r="CG277" s="238"/>
      <c r="CH277" s="238"/>
      <c r="CI277" s="238"/>
      <c r="CJ277" s="238"/>
      <c r="CK277" s="238"/>
      <c r="CL277" s="238"/>
      <c r="CM277" s="238"/>
      <c r="CN277" s="238"/>
      <c r="CO277" s="238"/>
      <c r="CP277" s="238"/>
      <c r="CQ277" s="238"/>
      <c r="CR277" s="238"/>
      <c r="CS277" s="238"/>
      <c r="CT277" s="238"/>
      <c r="CU277" s="238"/>
      <c r="CV277" s="238"/>
      <c r="CW277" s="238"/>
      <c r="CX277" s="238"/>
      <c r="CY277" s="238"/>
      <c r="CZ277" s="238"/>
      <c r="DA277" s="238"/>
      <c r="DB277" s="238"/>
    </row>
    <row r="278" spans="1:106" s="237" customFormat="1" ht="12.75">
      <c r="A278" s="239"/>
      <c r="B278" s="239"/>
      <c r="D278" s="250"/>
      <c r="E278" s="250"/>
      <c r="H278" s="251"/>
      <c r="I278" s="252"/>
      <c r="J278" s="252"/>
      <c r="K278" s="251"/>
      <c r="L278" s="251"/>
      <c r="M278" s="251"/>
      <c r="AV278" s="238"/>
      <c r="AW278" s="238"/>
      <c r="AX278" s="238"/>
      <c r="AY278" s="238"/>
      <c r="AZ278" s="238"/>
      <c r="BA278" s="238"/>
      <c r="BB278" s="238"/>
      <c r="BC278" s="238"/>
      <c r="BD278" s="238"/>
      <c r="BE278" s="238"/>
      <c r="BF278" s="238"/>
      <c r="BG278" s="238"/>
      <c r="BH278" s="238"/>
      <c r="BI278" s="238"/>
      <c r="BJ278" s="238"/>
      <c r="BK278" s="238"/>
      <c r="BL278" s="238"/>
      <c r="BM278" s="238"/>
      <c r="BN278" s="238"/>
      <c r="BO278" s="238"/>
      <c r="BP278" s="238"/>
      <c r="BQ278" s="238"/>
      <c r="BR278" s="238"/>
      <c r="BS278" s="238"/>
      <c r="BT278" s="238"/>
      <c r="BU278" s="238"/>
      <c r="BV278" s="238"/>
      <c r="BW278" s="238"/>
      <c r="BX278" s="238"/>
      <c r="BY278" s="238"/>
      <c r="BZ278" s="238"/>
      <c r="CA278" s="238"/>
      <c r="CB278" s="238"/>
      <c r="CC278" s="238"/>
      <c r="CD278" s="238"/>
      <c r="CE278" s="238"/>
      <c r="CF278" s="238"/>
      <c r="CG278" s="238"/>
      <c r="CH278" s="238"/>
      <c r="CI278" s="238"/>
      <c r="CJ278" s="238"/>
      <c r="CK278" s="238"/>
      <c r="CL278" s="238"/>
      <c r="CM278" s="238"/>
      <c r="CN278" s="238"/>
      <c r="CO278" s="238"/>
      <c r="CP278" s="238"/>
      <c r="CQ278" s="238"/>
      <c r="CR278" s="238"/>
      <c r="CS278" s="238"/>
      <c r="CT278" s="238"/>
      <c r="CU278" s="238"/>
      <c r="CV278" s="238"/>
      <c r="CW278" s="238"/>
      <c r="CX278" s="238"/>
      <c r="CY278" s="238"/>
      <c r="CZ278" s="238"/>
      <c r="DA278" s="238"/>
      <c r="DB278" s="238"/>
    </row>
  </sheetData>
  <sheetProtection password="CE07" sheet="1"/>
  <mergeCells count="24">
    <mergeCell ref="F10:K10"/>
    <mergeCell ref="D9:H9"/>
    <mergeCell ref="D1:M1"/>
    <mergeCell ref="D2:M2"/>
    <mergeCell ref="A5:M5"/>
    <mergeCell ref="A6:M6"/>
    <mergeCell ref="A7:M7"/>
    <mergeCell ref="A4:M4"/>
    <mergeCell ref="D11:K11"/>
    <mergeCell ref="B20:L20"/>
    <mergeCell ref="C25:C26"/>
    <mergeCell ref="D13:K14"/>
    <mergeCell ref="D16:K16"/>
    <mergeCell ref="D18:K18"/>
    <mergeCell ref="H54:K54"/>
    <mergeCell ref="D23:J23"/>
    <mergeCell ref="D25:J26"/>
    <mergeCell ref="C54:G54"/>
    <mergeCell ref="E41:H44"/>
    <mergeCell ref="C52:K52"/>
    <mergeCell ref="D28:J28"/>
    <mergeCell ref="D39:J39"/>
    <mergeCell ref="D46:J46"/>
    <mergeCell ref="D48:H50"/>
  </mergeCells>
  <printOptions horizontalCentered="1"/>
  <pageMargins left="0.7874015748031497" right="0.7874015748031497" top="0.3937007874015748" bottom="0.984251968503937" header="0.5118110236220472" footer="0.5118110236220472"/>
  <pageSetup fitToHeight="1" fitToWidth="1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F24"/>
  <sheetViews>
    <sheetView showGridLines="0" view="pageBreakPreview" zoomScaleNormal="50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20.140625" style="10" customWidth="1"/>
    <col min="2" max="2" width="2.28125" style="10" customWidth="1"/>
    <col min="3" max="3" width="84.28125" style="10" customWidth="1"/>
    <col min="4" max="4" width="3.140625" style="10" customWidth="1"/>
    <col min="5" max="7" width="9.140625" style="10" customWidth="1"/>
    <col min="8" max="8" width="3.7109375" style="10" customWidth="1"/>
    <col min="9" max="9" width="10.7109375" style="10" customWidth="1"/>
    <col min="10" max="58" width="9.140625" style="10" customWidth="1"/>
    <col min="59" max="16384" width="9.140625" style="156" customWidth="1"/>
  </cols>
  <sheetData>
    <row r="1" spans="1:3" ht="12">
      <c r="A1" s="374" t="s">
        <v>169</v>
      </c>
      <c r="C1" s="155"/>
    </row>
    <row r="2" spans="1:3" ht="27" customHeight="1">
      <c r="A2" s="374"/>
      <c r="B2" s="157"/>
      <c r="C2" s="158"/>
    </row>
    <row r="3" ht="12">
      <c r="C3" s="162" t="s">
        <v>124</v>
      </c>
    </row>
    <row r="5" ht="22.5">
      <c r="C5" s="163" t="s">
        <v>171</v>
      </c>
    </row>
    <row r="6" ht="12">
      <c r="C6" s="15"/>
    </row>
    <row r="7" spans="1:3" ht="12">
      <c r="A7" s="157"/>
      <c r="B7" s="157"/>
      <c r="C7" s="161" t="s">
        <v>125</v>
      </c>
    </row>
    <row r="8" spans="1:3" ht="12">
      <c r="A8" s="160" t="s">
        <v>126</v>
      </c>
      <c r="B8" s="160"/>
      <c r="C8" s="161" t="s">
        <v>127</v>
      </c>
    </row>
    <row r="9" spans="1:3" ht="12">
      <c r="A9" s="164" t="s">
        <v>128</v>
      </c>
      <c r="B9" s="164"/>
      <c r="C9" s="163" t="s">
        <v>129</v>
      </c>
    </row>
    <row r="10" spans="1:3" ht="12">
      <c r="A10" s="165"/>
      <c r="B10" s="165"/>
      <c r="C10" s="163"/>
    </row>
    <row r="11" spans="1:3" ht="22.5">
      <c r="A11" s="160" t="s">
        <v>150</v>
      </c>
      <c r="B11" s="160"/>
      <c r="C11" s="161" t="s">
        <v>151</v>
      </c>
    </row>
    <row r="12" spans="1:3" ht="12">
      <c r="A12" s="160"/>
      <c r="B12" s="160"/>
      <c r="C12" s="161"/>
    </row>
    <row r="13" spans="1:3" ht="12">
      <c r="A13" s="160" t="s">
        <v>172</v>
      </c>
      <c r="B13" s="160"/>
      <c r="C13" s="161" t="s">
        <v>173</v>
      </c>
    </row>
    <row r="14" spans="1:3" ht="12">
      <c r="A14" s="160"/>
      <c r="B14" s="160"/>
      <c r="C14" s="161"/>
    </row>
    <row r="15" spans="1:3" ht="12">
      <c r="A15" s="160" t="s">
        <v>130</v>
      </c>
      <c r="B15" s="160"/>
      <c r="C15" s="161" t="s">
        <v>174</v>
      </c>
    </row>
    <row r="16" spans="1:58" s="159" customFormat="1" ht="21" customHeight="1">
      <c r="A16" s="166" t="s">
        <v>140</v>
      </c>
      <c r="B16" s="10"/>
      <c r="C16" s="166" t="s">
        <v>131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</row>
    <row r="17" spans="1:58" s="159" customFormat="1" ht="25.5" customHeight="1">
      <c r="A17" s="162">
        <v>1</v>
      </c>
      <c r="B17" s="162"/>
      <c r="C17" s="167" t="s">
        <v>132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</row>
    <row r="18" spans="1:58" s="159" customFormat="1" ht="10.5" customHeight="1">
      <c r="A18" s="162"/>
      <c r="B18" s="162"/>
      <c r="C18" s="16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</row>
    <row r="19" spans="1:58" s="159" customFormat="1" ht="10.5" customHeight="1">
      <c r="A19" s="168">
        <v>2</v>
      </c>
      <c r="B19" s="168"/>
      <c r="C19" s="169" t="s">
        <v>133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</row>
    <row r="20" spans="1:3" ht="10.5" customHeight="1">
      <c r="A20" s="162"/>
      <c r="B20" s="162"/>
      <c r="C20" s="167"/>
    </row>
    <row r="21" spans="1:3" ht="10.5" customHeight="1">
      <c r="A21" s="162">
        <v>3</v>
      </c>
      <c r="B21" s="162"/>
      <c r="C21" s="167" t="s">
        <v>134</v>
      </c>
    </row>
    <row r="22" spans="1:3" ht="10.5" customHeight="1">
      <c r="A22" s="162"/>
      <c r="B22" s="162"/>
      <c r="C22" s="167"/>
    </row>
    <row r="23" ht="10.5" customHeight="1">
      <c r="C23" s="170"/>
    </row>
    <row r="24" spans="1:3" ht="12" customHeight="1">
      <c r="A24" s="171" t="s">
        <v>135</v>
      </c>
      <c r="B24" s="172"/>
      <c r="C24" s="173" t="s">
        <v>136</v>
      </c>
    </row>
    <row r="25" ht="13.5" customHeight="1"/>
    <row r="26" ht="12.75" customHeight="1"/>
    <row r="27" ht="7.5" customHeight="1"/>
    <row r="28" ht="12.75" customHeight="1"/>
  </sheetData>
  <sheetProtection password="CE07" sheet="1"/>
  <mergeCells count="1">
    <mergeCell ref="A1:A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0"/>
  <dimension ref="A1:DR172"/>
  <sheetViews>
    <sheetView view="pageBreakPreview" zoomScaleSheetLayoutView="100" zoomScalePageLayoutView="0" workbookViewId="0" topLeftCell="A31">
      <selection activeCell="L36" sqref="L36"/>
    </sheetView>
  </sheetViews>
  <sheetFormatPr defaultColWidth="9.140625" defaultRowHeight="12.75"/>
  <cols>
    <col min="1" max="1" width="4.140625" style="256" customWidth="1"/>
    <col min="2" max="2" width="3.57421875" style="256" customWidth="1"/>
    <col min="3" max="3" width="27.57421875" style="302" customWidth="1"/>
    <col min="4" max="4" width="10.8515625" style="307" customWidth="1"/>
    <col min="5" max="5" width="2.7109375" style="307" customWidth="1"/>
    <col min="6" max="6" width="10.8515625" style="302" customWidth="1"/>
    <col min="7" max="7" width="2.7109375" style="302" customWidth="1"/>
    <col min="8" max="8" width="7.7109375" style="308" customWidth="1"/>
    <col min="9" max="10" width="12.00390625" style="308" customWidth="1"/>
    <col min="11" max="11" width="15.7109375" style="308" customWidth="1"/>
    <col min="12" max="12" width="7.7109375" style="308" customWidth="1"/>
    <col min="13" max="13" width="2.7109375" style="308" customWidth="1"/>
    <col min="14" max="14" width="3.421875" style="308" hidden="1" customWidth="1"/>
    <col min="15" max="15" width="12.7109375" style="302" hidden="1" customWidth="1"/>
    <col min="16" max="16" width="10.7109375" style="302" customWidth="1"/>
    <col min="17" max="17" width="12.7109375" style="302" customWidth="1"/>
    <col min="18" max="106" width="9.140625" style="302" customWidth="1"/>
    <col min="107" max="16384" width="9.140625" style="303" customWidth="1"/>
  </cols>
  <sheetData>
    <row r="1" spans="1:14" ht="58.5" customHeight="1">
      <c r="A1" s="253"/>
      <c r="B1" s="253"/>
      <c r="C1" s="253"/>
      <c r="D1" s="362" t="s">
        <v>153</v>
      </c>
      <c r="E1" s="362"/>
      <c r="F1" s="362"/>
      <c r="G1" s="362"/>
      <c r="H1" s="362"/>
      <c r="I1" s="362"/>
      <c r="J1" s="362"/>
      <c r="K1" s="362"/>
      <c r="L1" s="362"/>
      <c r="M1" s="362"/>
      <c r="N1" s="301"/>
    </row>
    <row r="2" spans="1:122" ht="23.25" customHeight="1">
      <c r="A2" s="253"/>
      <c r="B2" s="253"/>
      <c r="C2" s="253"/>
      <c r="D2" s="375" t="s">
        <v>27</v>
      </c>
      <c r="E2" s="375"/>
      <c r="F2" s="375"/>
      <c r="G2" s="375"/>
      <c r="H2" s="375"/>
      <c r="I2" s="375"/>
      <c r="J2" s="375"/>
      <c r="K2" s="375"/>
      <c r="L2" s="375"/>
      <c r="M2" s="375"/>
      <c r="N2" s="304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</row>
    <row r="3" spans="1:122" ht="17.25" customHeight="1" thickBo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</row>
    <row r="4" spans="1:122" ht="17.25" customHeight="1">
      <c r="A4" s="371" t="s">
        <v>155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3"/>
      <c r="N4" s="305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</row>
    <row r="5" spans="1:122" ht="17.25" customHeight="1" thickBot="1">
      <c r="A5" s="364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6"/>
      <c r="N5" s="306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</row>
    <row r="6" spans="1:122" ht="17.25" customHeight="1">
      <c r="A6" s="369" t="s">
        <v>156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255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</row>
    <row r="7" spans="2:14" ht="15.75" customHeight="1" thickBot="1">
      <c r="B7" s="302"/>
      <c r="C7" s="307"/>
      <c r="D7" s="302"/>
      <c r="E7" s="302"/>
      <c r="F7" s="308"/>
      <c r="G7" s="308"/>
      <c r="L7" s="302"/>
      <c r="M7" s="302"/>
      <c r="N7" s="302"/>
    </row>
    <row r="8" spans="1:106" s="311" customFormat="1" ht="27" customHeight="1" thickBot="1">
      <c r="A8" s="384" t="s">
        <v>170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6"/>
      <c r="N8" s="309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</row>
    <row r="9" spans="1:106" s="311" customFormat="1" ht="18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</row>
    <row r="10" spans="1:122" s="311" customFormat="1" ht="24" customHeight="1">
      <c r="A10" s="388" t="s">
        <v>3</v>
      </c>
      <c r="B10" s="389"/>
      <c r="C10" s="390">
        <v>0</v>
      </c>
      <c r="D10" s="391"/>
      <c r="E10" s="314"/>
      <c r="F10" s="312"/>
      <c r="G10" s="312"/>
      <c r="H10" s="369" t="s">
        <v>12</v>
      </c>
      <c r="I10" s="369"/>
      <c r="J10" s="254"/>
      <c r="K10" s="379"/>
      <c r="L10" s="380"/>
      <c r="M10" s="328"/>
      <c r="N10" s="313"/>
      <c r="O10" s="315">
        <f>SUM(O12:O38)</f>
        <v>0</v>
      </c>
      <c r="P10" s="302"/>
      <c r="Q10" s="316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</row>
    <row r="11" spans="9:10" ht="15" customHeight="1" thickBot="1">
      <c r="I11" s="317"/>
      <c r="J11" s="317"/>
    </row>
    <row r="12" spans="2:16" ht="19.5" customHeight="1" thickBot="1" thickTop="1">
      <c r="B12" s="195"/>
      <c r="C12" s="376" t="s">
        <v>141</v>
      </c>
      <c r="D12" s="377"/>
      <c r="E12" s="377"/>
      <c r="F12" s="377"/>
      <c r="G12" s="377"/>
      <c r="H12" s="377"/>
      <c r="I12" s="377"/>
      <c r="J12" s="377"/>
      <c r="K12" s="378"/>
      <c r="L12" s="318">
        <v>0.09</v>
      </c>
      <c r="O12" s="319">
        <f aca="true" t="shared" si="0" ref="O12:O38">IF(B12="X",L12,0)</f>
        <v>0</v>
      </c>
      <c r="P12" s="320"/>
    </row>
    <row r="13" spans="9:15" ht="15" customHeight="1" thickTop="1">
      <c r="I13" s="317"/>
      <c r="J13" s="317"/>
      <c r="L13" s="321"/>
      <c r="O13" s="319">
        <f t="shared" si="0"/>
        <v>0</v>
      </c>
    </row>
    <row r="14" spans="3:15" ht="31.5" customHeight="1" thickBot="1">
      <c r="C14" s="256"/>
      <c r="D14" s="256"/>
      <c r="E14" s="256"/>
      <c r="F14" s="256"/>
      <c r="G14" s="256"/>
      <c r="H14" s="256"/>
      <c r="I14" s="256"/>
      <c r="J14" s="256"/>
      <c r="K14" s="256"/>
      <c r="L14" s="322"/>
      <c r="O14" s="319">
        <f t="shared" si="0"/>
        <v>0</v>
      </c>
    </row>
    <row r="15" spans="2:15" ht="19.5" customHeight="1" thickBot="1" thickTop="1">
      <c r="B15" s="196"/>
      <c r="C15" s="376" t="s">
        <v>142</v>
      </c>
      <c r="D15" s="377"/>
      <c r="E15" s="377"/>
      <c r="F15" s="377"/>
      <c r="G15" s="377"/>
      <c r="H15" s="377"/>
      <c r="I15" s="377"/>
      <c r="J15" s="377"/>
      <c r="K15" s="378"/>
      <c r="L15" s="318">
        <v>0.08</v>
      </c>
      <c r="O15" s="319">
        <f t="shared" si="0"/>
        <v>0</v>
      </c>
    </row>
    <row r="16" spans="9:15" ht="15" customHeight="1" thickTop="1">
      <c r="I16" s="317"/>
      <c r="J16" s="317"/>
      <c r="L16" s="321"/>
      <c r="O16" s="319">
        <f t="shared" si="0"/>
        <v>0</v>
      </c>
    </row>
    <row r="17" spans="3:15" ht="31.5" customHeight="1" thickBot="1">
      <c r="C17" s="256"/>
      <c r="D17" s="256"/>
      <c r="E17" s="256"/>
      <c r="F17" s="256"/>
      <c r="G17" s="256"/>
      <c r="H17" s="256"/>
      <c r="I17" s="256"/>
      <c r="J17" s="256"/>
      <c r="K17" s="256"/>
      <c r="L17" s="322"/>
      <c r="O17" s="319">
        <f t="shared" si="0"/>
        <v>0</v>
      </c>
    </row>
    <row r="18" spans="2:15" ht="19.5" customHeight="1" thickBot="1" thickTop="1">
      <c r="B18" s="196"/>
      <c r="C18" s="376" t="s">
        <v>188</v>
      </c>
      <c r="D18" s="377"/>
      <c r="E18" s="377"/>
      <c r="F18" s="377"/>
      <c r="G18" s="377"/>
      <c r="H18" s="377"/>
      <c r="I18" s="377"/>
      <c r="J18" s="377"/>
      <c r="K18" s="378"/>
      <c r="L18" s="318">
        <v>0.08</v>
      </c>
      <c r="O18" s="319">
        <f t="shared" si="0"/>
        <v>0</v>
      </c>
    </row>
    <row r="19" spans="9:15" ht="16.5" customHeight="1" thickTop="1">
      <c r="I19" s="317"/>
      <c r="J19" s="317"/>
      <c r="L19" s="321"/>
      <c r="O19" s="319">
        <f t="shared" si="0"/>
        <v>0</v>
      </c>
    </row>
    <row r="20" spans="3:15" ht="31.5" customHeight="1" thickBot="1">
      <c r="C20" s="256"/>
      <c r="D20" s="256"/>
      <c r="E20" s="256"/>
      <c r="F20" s="256"/>
      <c r="G20" s="256"/>
      <c r="H20" s="256"/>
      <c r="I20" s="256"/>
      <c r="J20" s="256"/>
      <c r="K20" s="256"/>
      <c r="L20" s="322"/>
      <c r="O20" s="319">
        <f t="shared" si="0"/>
        <v>0</v>
      </c>
    </row>
    <row r="21" spans="2:15" ht="19.5" customHeight="1" thickBot="1" thickTop="1">
      <c r="B21" s="196"/>
      <c r="C21" s="376" t="s">
        <v>143</v>
      </c>
      <c r="D21" s="377"/>
      <c r="E21" s="377"/>
      <c r="F21" s="377"/>
      <c r="G21" s="377"/>
      <c r="H21" s="377"/>
      <c r="I21" s="377"/>
      <c r="J21" s="377"/>
      <c r="K21" s="378"/>
      <c r="L21" s="318">
        <v>0.07</v>
      </c>
      <c r="O21" s="319">
        <f t="shared" si="0"/>
        <v>0</v>
      </c>
    </row>
    <row r="22" spans="9:15" ht="15" customHeight="1" thickTop="1">
      <c r="I22" s="317"/>
      <c r="J22" s="317"/>
      <c r="L22" s="321"/>
      <c r="O22" s="319">
        <f t="shared" si="0"/>
        <v>0</v>
      </c>
    </row>
    <row r="23" spans="3:15" ht="31.5" customHeight="1" thickBot="1">
      <c r="C23" s="256"/>
      <c r="D23" s="256"/>
      <c r="E23" s="256"/>
      <c r="F23" s="256"/>
      <c r="G23" s="256"/>
      <c r="H23" s="256"/>
      <c r="I23" s="256"/>
      <c r="J23" s="256"/>
      <c r="K23" s="256"/>
      <c r="L23" s="322"/>
      <c r="O23" s="319">
        <f t="shared" si="0"/>
        <v>0</v>
      </c>
    </row>
    <row r="24" spans="2:15" ht="19.5" customHeight="1" thickBot="1" thickTop="1">
      <c r="B24" s="196"/>
      <c r="C24" s="376" t="s">
        <v>144</v>
      </c>
      <c r="D24" s="377"/>
      <c r="E24" s="377"/>
      <c r="F24" s="377"/>
      <c r="G24" s="377"/>
      <c r="H24" s="377"/>
      <c r="I24" s="377"/>
      <c r="J24" s="377"/>
      <c r="K24" s="378"/>
      <c r="L24" s="318">
        <v>0.07</v>
      </c>
      <c r="O24" s="319">
        <f t="shared" si="0"/>
        <v>0</v>
      </c>
    </row>
    <row r="25" spans="9:15" ht="15" customHeight="1" thickTop="1">
      <c r="I25" s="317"/>
      <c r="J25" s="317"/>
      <c r="L25" s="321"/>
      <c r="O25" s="319">
        <f t="shared" si="0"/>
        <v>0</v>
      </c>
    </row>
    <row r="26" spans="3:15" ht="31.5" customHeight="1" thickBot="1">
      <c r="C26" s="256"/>
      <c r="D26" s="256"/>
      <c r="E26" s="256"/>
      <c r="F26" s="256"/>
      <c r="G26" s="256"/>
      <c r="H26" s="256"/>
      <c r="I26" s="256"/>
      <c r="J26" s="256"/>
      <c r="K26" s="256"/>
      <c r="L26" s="322"/>
      <c r="O26" s="319">
        <f t="shared" si="0"/>
        <v>0</v>
      </c>
    </row>
    <row r="27" spans="2:15" ht="19.5" customHeight="1" thickBot="1" thickTop="1">
      <c r="B27" s="196"/>
      <c r="C27" s="376" t="s">
        <v>145</v>
      </c>
      <c r="D27" s="377"/>
      <c r="E27" s="377"/>
      <c r="F27" s="377"/>
      <c r="G27" s="377"/>
      <c r="H27" s="377"/>
      <c r="I27" s="377"/>
      <c r="J27" s="377"/>
      <c r="K27" s="378"/>
      <c r="L27" s="318">
        <v>0.1</v>
      </c>
      <c r="O27" s="319">
        <f t="shared" si="0"/>
        <v>0</v>
      </c>
    </row>
    <row r="28" spans="9:15" ht="15" customHeight="1" thickTop="1">
      <c r="I28" s="317"/>
      <c r="J28" s="317"/>
      <c r="L28" s="321"/>
      <c r="O28" s="319">
        <f t="shared" si="0"/>
        <v>0</v>
      </c>
    </row>
    <row r="29" spans="9:15" ht="34.5" customHeight="1" thickBot="1">
      <c r="I29" s="317"/>
      <c r="J29" s="317"/>
      <c r="O29" s="319">
        <f t="shared" si="0"/>
        <v>0</v>
      </c>
    </row>
    <row r="30" spans="2:15" ht="19.5" customHeight="1" thickBot="1" thickTop="1">
      <c r="B30" s="196"/>
      <c r="C30" s="376" t="s">
        <v>146</v>
      </c>
      <c r="D30" s="377"/>
      <c r="E30" s="377"/>
      <c r="F30" s="377"/>
      <c r="G30" s="377"/>
      <c r="H30" s="377"/>
      <c r="I30" s="377"/>
      <c r="J30" s="377"/>
      <c r="K30" s="378"/>
      <c r="L30" s="318">
        <v>0.1</v>
      </c>
      <c r="O30" s="319">
        <f t="shared" si="0"/>
        <v>0</v>
      </c>
    </row>
    <row r="31" spans="9:15" ht="31.5" customHeight="1" thickBot="1" thickTop="1">
      <c r="I31" s="317"/>
      <c r="J31" s="317"/>
      <c r="L31" s="323"/>
      <c r="O31" s="319">
        <f t="shared" si="0"/>
        <v>0</v>
      </c>
    </row>
    <row r="32" spans="2:15" ht="19.5" customHeight="1" thickBot="1" thickTop="1">
      <c r="B32" s="196"/>
      <c r="C32" s="376" t="s">
        <v>147</v>
      </c>
      <c r="D32" s="377"/>
      <c r="E32" s="377"/>
      <c r="F32" s="377"/>
      <c r="G32" s="377"/>
      <c r="H32" s="377"/>
      <c r="I32" s="377"/>
      <c r="J32" s="377"/>
      <c r="K32" s="378"/>
      <c r="L32" s="318">
        <v>0.1</v>
      </c>
      <c r="O32" s="319">
        <f t="shared" si="0"/>
        <v>0</v>
      </c>
    </row>
    <row r="33" spans="9:15" ht="31.5" customHeight="1" thickBot="1" thickTop="1">
      <c r="I33" s="317"/>
      <c r="J33" s="317"/>
      <c r="L33" s="323"/>
      <c r="O33" s="319">
        <f t="shared" si="0"/>
        <v>0</v>
      </c>
    </row>
    <row r="34" spans="2:15" ht="19.5" customHeight="1" thickBot="1" thickTop="1">
      <c r="B34" s="196"/>
      <c r="C34" s="376" t="s">
        <v>148</v>
      </c>
      <c r="D34" s="377"/>
      <c r="E34" s="377"/>
      <c r="F34" s="377"/>
      <c r="G34" s="377"/>
      <c r="H34" s="377"/>
      <c r="I34" s="377"/>
      <c r="J34" s="377"/>
      <c r="K34" s="378"/>
      <c r="L34" s="318">
        <v>0.1</v>
      </c>
      <c r="O34" s="319">
        <f t="shared" si="0"/>
        <v>0</v>
      </c>
    </row>
    <row r="35" spans="9:15" ht="31.5" customHeight="1" thickBot="1" thickTop="1">
      <c r="I35" s="317"/>
      <c r="J35" s="317"/>
      <c r="L35" s="323"/>
      <c r="O35" s="319">
        <f t="shared" si="0"/>
        <v>0</v>
      </c>
    </row>
    <row r="36" spans="2:15" ht="19.5" customHeight="1" thickBot="1" thickTop="1">
      <c r="B36" s="196"/>
      <c r="C36" s="376" t="s">
        <v>149</v>
      </c>
      <c r="D36" s="377"/>
      <c r="E36" s="377"/>
      <c r="F36" s="377"/>
      <c r="G36" s="377"/>
      <c r="H36" s="377"/>
      <c r="I36" s="377"/>
      <c r="J36" s="377"/>
      <c r="K36" s="378"/>
      <c r="L36" s="318">
        <v>0.05</v>
      </c>
      <c r="O36" s="319">
        <f t="shared" si="0"/>
        <v>0</v>
      </c>
    </row>
    <row r="37" spans="9:15" ht="31.5" customHeight="1" thickBot="1" thickTop="1">
      <c r="I37" s="317"/>
      <c r="J37" s="317"/>
      <c r="L37" s="323"/>
      <c r="O37" s="319">
        <f t="shared" si="0"/>
        <v>0</v>
      </c>
    </row>
    <row r="38" spans="2:15" ht="19.5" customHeight="1" thickBot="1" thickTop="1">
      <c r="B38" s="196"/>
      <c r="C38" s="376" t="s">
        <v>152</v>
      </c>
      <c r="D38" s="377"/>
      <c r="E38" s="377"/>
      <c r="F38" s="377"/>
      <c r="G38" s="377"/>
      <c r="H38" s="377"/>
      <c r="I38" s="377"/>
      <c r="J38" s="377"/>
      <c r="K38" s="378"/>
      <c r="L38" s="318">
        <v>0.1</v>
      </c>
      <c r="O38" s="319">
        <f t="shared" si="0"/>
        <v>0</v>
      </c>
    </row>
    <row r="39" spans="9:10" ht="13.5" thickTop="1">
      <c r="I39" s="317"/>
      <c r="J39" s="317"/>
    </row>
    <row r="40" spans="9:10" ht="12.75">
      <c r="I40" s="317"/>
      <c r="J40" s="317"/>
    </row>
    <row r="41" spans="1:10" ht="12.75">
      <c r="A41" s="392"/>
      <c r="B41" s="393"/>
      <c r="C41" s="393"/>
      <c r="D41" s="393"/>
      <c r="E41" s="393"/>
      <c r="F41" s="393"/>
      <c r="I41" s="317"/>
      <c r="J41" s="317"/>
    </row>
    <row r="42" spans="1:10" ht="12.75">
      <c r="A42" s="392"/>
      <c r="B42" s="393"/>
      <c r="C42" s="393"/>
      <c r="D42" s="393"/>
      <c r="E42" s="393"/>
      <c r="F42" s="393"/>
      <c r="I42" s="317"/>
      <c r="J42" s="317"/>
    </row>
    <row r="43" spans="1:10" ht="12.75">
      <c r="A43" s="273"/>
      <c r="B43" s="393"/>
      <c r="C43" s="393"/>
      <c r="D43" s="393"/>
      <c r="E43" s="393"/>
      <c r="F43" s="393"/>
      <c r="I43" s="317"/>
      <c r="J43" s="317"/>
    </row>
    <row r="44" spans="1:10" ht="12.75">
      <c r="A44" s="324"/>
      <c r="B44" s="383"/>
      <c r="C44" s="383"/>
      <c r="D44" s="383"/>
      <c r="E44" s="383"/>
      <c r="F44" s="383"/>
      <c r="I44" s="317"/>
      <c r="J44" s="317"/>
    </row>
    <row r="45" spans="1:10" ht="12.75">
      <c r="A45" s="325"/>
      <c r="B45" s="383"/>
      <c r="C45" s="383"/>
      <c r="D45" s="383"/>
      <c r="E45" s="383"/>
      <c r="F45" s="383"/>
      <c r="I45" s="317"/>
      <c r="J45" s="317"/>
    </row>
    <row r="46" spans="1:10" ht="12.75">
      <c r="A46" s="325"/>
      <c r="B46" s="383"/>
      <c r="C46" s="383"/>
      <c r="D46" s="383"/>
      <c r="E46" s="383"/>
      <c r="F46" s="383"/>
      <c r="I46" s="317"/>
      <c r="J46" s="317"/>
    </row>
    <row r="47" spans="1:10" ht="12.75">
      <c r="A47" s="308"/>
      <c r="B47" s="273"/>
      <c r="C47" s="307"/>
      <c r="D47" s="308"/>
      <c r="E47" s="326"/>
      <c r="F47" s="326"/>
      <c r="I47" s="317"/>
      <c r="J47" s="317"/>
    </row>
    <row r="48" spans="1:10" ht="12.75">
      <c r="A48" s="324"/>
      <c r="B48" s="387"/>
      <c r="C48" s="387"/>
      <c r="D48" s="387"/>
      <c r="E48" s="387"/>
      <c r="F48" s="387"/>
      <c r="I48" s="317"/>
      <c r="J48" s="317"/>
    </row>
    <row r="49" spans="1:10" ht="12.75">
      <c r="A49" s="273"/>
      <c r="B49" s="387"/>
      <c r="C49" s="387"/>
      <c r="D49" s="387"/>
      <c r="E49" s="387"/>
      <c r="F49" s="387"/>
      <c r="I49" s="317"/>
      <c r="J49" s="317"/>
    </row>
    <row r="50" spans="1:10" ht="12.75">
      <c r="A50" s="308"/>
      <c r="B50" s="273"/>
      <c r="C50" s="307"/>
      <c r="D50" s="308"/>
      <c r="E50" s="326"/>
      <c r="F50" s="326"/>
      <c r="I50" s="317"/>
      <c r="J50" s="317"/>
    </row>
    <row r="51" spans="1:10" ht="12.75">
      <c r="A51" s="324"/>
      <c r="B51" s="381"/>
      <c r="C51" s="382"/>
      <c r="D51" s="382"/>
      <c r="E51" s="382"/>
      <c r="F51" s="382"/>
      <c r="I51" s="317"/>
      <c r="J51" s="317"/>
    </row>
    <row r="52" spans="1:10" ht="12.75">
      <c r="A52" s="273"/>
      <c r="B52" s="273"/>
      <c r="C52" s="307"/>
      <c r="D52" s="308"/>
      <c r="E52" s="327"/>
      <c r="F52" s="326"/>
      <c r="I52" s="317"/>
      <c r="J52" s="317"/>
    </row>
    <row r="53" spans="1:10" ht="12.75">
      <c r="A53" s="324"/>
      <c r="B53" s="383"/>
      <c r="C53" s="383"/>
      <c r="D53" s="383"/>
      <c r="E53" s="383"/>
      <c r="F53" s="383"/>
      <c r="I53" s="317"/>
      <c r="J53" s="317"/>
    </row>
    <row r="54" spans="1:10" ht="12.75">
      <c r="A54" s="308"/>
      <c r="B54" s="383"/>
      <c r="C54" s="383"/>
      <c r="D54" s="383"/>
      <c r="E54" s="383"/>
      <c r="F54" s="383"/>
      <c r="I54" s="317"/>
      <c r="J54" s="317"/>
    </row>
    <row r="55" spans="1:10" ht="12.75">
      <c r="A55" s="308"/>
      <c r="B55" s="383"/>
      <c r="C55" s="383"/>
      <c r="D55" s="383"/>
      <c r="E55" s="383"/>
      <c r="F55" s="383"/>
      <c r="I55" s="317"/>
      <c r="J55" s="317"/>
    </row>
    <row r="56" spans="1:10" ht="12.75">
      <c r="A56" s="273"/>
      <c r="B56" s="383"/>
      <c r="C56" s="383"/>
      <c r="D56" s="383"/>
      <c r="E56" s="383"/>
      <c r="F56" s="383"/>
      <c r="I56" s="317"/>
      <c r="J56" s="317"/>
    </row>
    <row r="57" spans="9:10" ht="12.75">
      <c r="I57" s="317"/>
      <c r="J57" s="317"/>
    </row>
    <row r="58" spans="9:10" ht="12.75">
      <c r="I58" s="317"/>
      <c r="J58" s="317"/>
    </row>
    <row r="59" spans="9:10" ht="12.75">
      <c r="I59" s="317"/>
      <c r="J59" s="317"/>
    </row>
    <row r="60" spans="9:10" ht="12.75">
      <c r="I60" s="317"/>
      <c r="J60" s="317"/>
    </row>
    <row r="61" spans="9:10" ht="12.75">
      <c r="I61" s="317"/>
      <c r="J61" s="317"/>
    </row>
    <row r="62" spans="9:10" ht="12.75">
      <c r="I62" s="317"/>
      <c r="J62" s="317"/>
    </row>
    <row r="63" spans="9:10" ht="12.75">
      <c r="I63" s="317"/>
      <c r="J63" s="317"/>
    </row>
    <row r="64" spans="9:10" ht="12.75">
      <c r="I64" s="317"/>
      <c r="J64" s="317"/>
    </row>
    <row r="65" spans="9:10" ht="12.75">
      <c r="I65" s="317"/>
      <c r="J65" s="317"/>
    </row>
    <row r="66" spans="9:10" ht="12.75">
      <c r="I66" s="317"/>
      <c r="J66" s="317"/>
    </row>
    <row r="67" spans="9:10" ht="12.75">
      <c r="I67" s="317"/>
      <c r="J67" s="317"/>
    </row>
    <row r="68" spans="9:10" ht="12.75">
      <c r="I68" s="317"/>
      <c r="J68" s="317"/>
    </row>
    <row r="69" spans="9:10" ht="12.75">
      <c r="I69" s="317"/>
      <c r="J69" s="317"/>
    </row>
    <row r="70" spans="9:10" ht="12.75">
      <c r="I70" s="317"/>
      <c r="J70" s="317"/>
    </row>
    <row r="71" spans="9:10" ht="12.75">
      <c r="I71" s="317"/>
      <c r="J71" s="317"/>
    </row>
    <row r="72" spans="9:10" ht="12.75">
      <c r="I72" s="317"/>
      <c r="J72" s="317"/>
    </row>
    <row r="73" spans="9:10" ht="12.75">
      <c r="I73" s="317"/>
      <c r="J73" s="317"/>
    </row>
    <row r="74" spans="9:10" ht="12.75">
      <c r="I74" s="317"/>
      <c r="J74" s="317"/>
    </row>
    <row r="75" spans="9:10" ht="12.75">
      <c r="I75" s="317"/>
      <c r="J75" s="317"/>
    </row>
    <row r="76" spans="9:10" ht="12.75">
      <c r="I76" s="317"/>
      <c r="J76" s="317"/>
    </row>
    <row r="77" spans="9:10" ht="12.75">
      <c r="I77" s="317"/>
      <c r="J77" s="317"/>
    </row>
    <row r="78" spans="9:10" ht="12.75">
      <c r="I78" s="317"/>
      <c r="J78" s="317"/>
    </row>
    <row r="79" spans="9:10" ht="12.75">
      <c r="I79" s="317"/>
      <c r="J79" s="317"/>
    </row>
    <row r="80" spans="9:10" ht="12.75">
      <c r="I80" s="317"/>
      <c r="J80" s="317"/>
    </row>
    <row r="81" spans="9:10" ht="12.75">
      <c r="I81" s="317"/>
      <c r="J81" s="317"/>
    </row>
    <row r="82" spans="9:10" ht="12.75">
      <c r="I82" s="317"/>
      <c r="J82" s="317"/>
    </row>
    <row r="83" spans="9:10" ht="12.75">
      <c r="I83" s="317"/>
      <c r="J83" s="317"/>
    </row>
    <row r="84" spans="9:10" ht="12.75">
      <c r="I84" s="317"/>
      <c r="J84" s="317"/>
    </row>
    <row r="85" spans="9:10" ht="12.75">
      <c r="I85" s="317"/>
      <c r="J85" s="317"/>
    </row>
    <row r="86" spans="9:10" ht="12.75">
      <c r="I86" s="317"/>
      <c r="J86" s="317"/>
    </row>
    <row r="87" spans="9:10" ht="12.75">
      <c r="I87" s="317"/>
      <c r="J87" s="317"/>
    </row>
    <row r="88" spans="9:10" ht="12.75">
      <c r="I88" s="317"/>
      <c r="J88" s="317"/>
    </row>
    <row r="89" spans="9:10" ht="12.75">
      <c r="I89" s="317"/>
      <c r="J89" s="317"/>
    </row>
    <row r="90" spans="9:10" ht="12.75">
      <c r="I90" s="317"/>
      <c r="J90" s="317"/>
    </row>
    <row r="91" spans="9:10" ht="12.75">
      <c r="I91" s="317"/>
      <c r="J91" s="317"/>
    </row>
    <row r="92" spans="9:10" ht="12.75">
      <c r="I92" s="317"/>
      <c r="J92" s="317"/>
    </row>
    <row r="93" spans="9:10" ht="12.75">
      <c r="I93" s="317"/>
      <c r="J93" s="317"/>
    </row>
    <row r="94" spans="9:10" ht="12.75">
      <c r="I94" s="317"/>
      <c r="J94" s="317"/>
    </row>
    <row r="95" spans="9:10" ht="12.75">
      <c r="I95" s="317"/>
      <c r="J95" s="317"/>
    </row>
    <row r="96" spans="9:10" ht="12.75">
      <c r="I96" s="317"/>
      <c r="J96" s="317"/>
    </row>
    <row r="97" spans="9:10" ht="12.75">
      <c r="I97" s="317"/>
      <c r="J97" s="317"/>
    </row>
    <row r="98" spans="9:10" ht="12.75">
      <c r="I98" s="317"/>
      <c r="J98" s="317"/>
    </row>
    <row r="99" spans="9:10" ht="12.75">
      <c r="I99" s="317"/>
      <c r="J99" s="317"/>
    </row>
    <row r="100" spans="9:10" ht="12.75">
      <c r="I100" s="317"/>
      <c r="J100" s="317"/>
    </row>
    <row r="101" spans="9:10" ht="12.75">
      <c r="I101" s="317"/>
      <c r="J101" s="317"/>
    </row>
    <row r="102" spans="9:10" ht="12.75">
      <c r="I102" s="317"/>
      <c r="J102" s="317"/>
    </row>
    <row r="103" spans="9:10" ht="12.75">
      <c r="I103" s="317"/>
      <c r="J103" s="317"/>
    </row>
    <row r="104" spans="9:10" ht="12.75">
      <c r="I104" s="317"/>
      <c r="J104" s="317"/>
    </row>
    <row r="105" spans="9:10" ht="12.75">
      <c r="I105" s="317"/>
      <c r="J105" s="317"/>
    </row>
    <row r="106" spans="9:10" ht="12.75">
      <c r="I106" s="317"/>
      <c r="J106" s="317"/>
    </row>
    <row r="107" spans="9:10" ht="12.75">
      <c r="I107" s="317"/>
      <c r="J107" s="317"/>
    </row>
    <row r="108" spans="9:10" ht="12.75">
      <c r="I108" s="317"/>
      <c r="J108" s="317"/>
    </row>
    <row r="109" spans="9:10" ht="12.75">
      <c r="I109" s="317"/>
      <c r="J109" s="317"/>
    </row>
    <row r="110" spans="9:10" ht="12.75">
      <c r="I110" s="317"/>
      <c r="J110" s="317"/>
    </row>
    <row r="111" spans="9:10" ht="12.75">
      <c r="I111" s="317"/>
      <c r="J111" s="317"/>
    </row>
    <row r="112" spans="9:10" ht="12.75">
      <c r="I112" s="317"/>
      <c r="J112" s="317"/>
    </row>
    <row r="113" spans="9:10" ht="12.75">
      <c r="I113" s="317"/>
      <c r="J113" s="317"/>
    </row>
    <row r="114" spans="9:10" ht="12.75">
      <c r="I114" s="317"/>
      <c r="J114" s="317"/>
    </row>
    <row r="115" spans="9:10" ht="12.75">
      <c r="I115" s="317"/>
      <c r="J115" s="317"/>
    </row>
    <row r="116" spans="9:10" ht="12.75">
      <c r="I116" s="317"/>
      <c r="J116" s="317"/>
    </row>
    <row r="117" spans="9:10" ht="12.75">
      <c r="I117" s="317"/>
      <c r="J117" s="317"/>
    </row>
    <row r="118" spans="9:10" ht="12.75">
      <c r="I118" s="317"/>
      <c r="J118" s="317"/>
    </row>
    <row r="119" spans="9:10" ht="12.75">
      <c r="I119" s="317"/>
      <c r="J119" s="317"/>
    </row>
    <row r="120" spans="9:10" ht="12.75">
      <c r="I120" s="317"/>
      <c r="J120" s="317"/>
    </row>
    <row r="121" spans="9:10" ht="12.75">
      <c r="I121" s="317"/>
      <c r="J121" s="317"/>
    </row>
    <row r="122" spans="9:10" ht="12.75">
      <c r="I122" s="317"/>
      <c r="J122" s="317"/>
    </row>
    <row r="123" spans="9:10" ht="12.75">
      <c r="I123" s="317"/>
      <c r="J123" s="317"/>
    </row>
    <row r="124" spans="9:10" ht="12.75">
      <c r="I124" s="317"/>
      <c r="J124" s="317"/>
    </row>
    <row r="125" spans="9:10" ht="12.75">
      <c r="I125" s="317"/>
      <c r="J125" s="317"/>
    </row>
    <row r="126" spans="9:10" ht="12.75">
      <c r="I126" s="317"/>
      <c r="J126" s="317"/>
    </row>
    <row r="127" spans="9:10" ht="12.75">
      <c r="I127" s="317"/>
      <c r="J127" s="317"/>
    </row>
    <row r="128" spans="9:10" ht="12.75">
      <c r="I128" s="317"/>
      <c r="J128" s="317"/>
    </row>
    <row r="129" spans="9:10" ht="12.75">
      <c r="I129" s="317"/>
      <c r="J129" s="317"/>
    </row>
    <row r="130" spans="9:10" ht="12.75">
      <c r="I130" s="317"/>
      <c r="J130" s="317"/>
    </row>
    <row r="131" spans="9:10" ht="12.75">
      <c r="I131" s="317"/>
      <c r="J131" s="317"/>
    </row>
    <row r="132" spans="9:10" ht="12.75">
      <c r="I132" s="317"/>
      <c r="J132" s="317"/>
    </row>
    <row r="133" spans="9:10" ht="12.75">
      <c r="I133" s="317"/>
      <c r="J133" s="317"/>
    </row>
    <row r="134" spans="9:10" ht="12.75">
      <c r="I134" s="317"/>
      <c r="J134" s="317"/>
    </row>
    <row r="135" spans="9:10" ht="12.75">
      <c r="I135" s="317"/>
      <c r="J135" s="317"/>
    </row>
    <row r="136" spans="9:10" ht="12.75">
      <c r="I136" s="317"/>
      <c r="J136" s="317"/>
    </row>
    <row r="137" spans="9:10" ht="12.75">
      <c r="I137" s="317"/>
      <c r="J137" s="317"/>
    </row>
    <row r="138" spans="9:10" ht="12.75">
      <c r="I138" s="317"/>
      <c r="J138" s="317"/>
    </row>
    <row r="139" spans="9:10" ht="12.75">
      <c r="I139" s="317"/>
      <c r="J139" s="317"/>
    </row>
    <row r="140" spans="9:10" ht="12.75">
      <c r="I140" s="317"/>
      <c r="J140" s="317"/>
    </row>
    <row r="141" spans="9:10" ht="12.75">
      <c r="I141" s="317"/>
      <c r="J141" s="317"/>
    </row>
    <row r="142" spans="9:10" ht="12.75">
      <c r="I142" s="317"/>
      <c r="J142" s="317"/>
    </row>
    <row r="143" spans="9:10" ht="12.75">
      <c r="I143" s="317"/>
      <c r="J143" s="317"/>
    </row>
    <row r="144" spans="9:10" ht="12.75">
      <c r="I144" s="317"/>
      <c r="J144" s="317"/>
    </row>
    <row r="145" spans="9:10" ht="12.75">
      <c r="I145" s="317"/>
      <c r="J145" s="317"/>
    </row>
    <row r="146" spans="9:10" ht="12.75">
      <c r="I146" s="317"/>
      <c r="J146" s="317"/>
    </row>
    <row r="147" spans="9:10" ht="12.75">
      <c r="I147" s="317"/>
      <c r="J147" s="317"/>
    </row>
    <row r="148" spans="9:10" ht="12.75">
      <c r="I148" s="317"/>
      <c r="J148" s="317"/>
    </row>
    <row r="149" spans="9:10" ht="12.75">
      <c r="I149" s="317"/>
      <c r="J149" s="317"/>
    </row>
    <row r="150" spans="9:10" ht="12.75">
      <c r="I150" s="317"/>
      <c r="J150" s="317"/>
    </row>
    <row r="151" spans="9:10" ht="12.75">
      <c r="I151" s="317"/>
      <c r="J151" s="317"/>
    </row>
    <row r="152" spans="9:10" ht="12.75">
      <c r="I152" s="317"/>
      <c r="J152" s="317"/>
    </row>
    <row r="153" spans="9:10" ht="12.75">
      <c r="I153" s="317"/>
      <c r="J153" s="317"/>
    </row>
    <row r="154" spans="9:10" ht="12.75">
      <c r="I154" s="317"/>
      <c r="J154" s="317"/>
    </row>
    <row r="155" spans="9:10" ht="12.75">
      <c r="I155" s="317"/>
      <c r="J155" s="317"/>
    </row>
    <row r="156" spans="9:10" ht="12.75">
      <c r="I156" s="317"/>
      <c r="J156" s="317"/>
    </row>
    <row r="157" spans="9:10" ht="12.75">
      <c r="I157" s="317"/>
      <c r="J157" s="317"/>
    </row>
    <row r="158" spans="9:10" ht="12.75">
      <c r="I158" s="317"/>
      <c r="J158" s="317"/>
    </row>
    <row r="159" spans="9:10" ht="12.75">
      <c r="I159" s="317"/>
      <c r="J159" s="317"/>
    </row>
    <row r="160" spans="9:10" ht="12.75">
      <c r="I160" s="317"/>
      <c r="J160" s="317"/>
    </row>
    <row r="161" spans="9:10" ht="12.75">
      <c r="I161" s="317"/>
      <c r="J161" s="317"/>
    </row>
    <row r="162" spans="9:10" ht="12.75">
      <c r="I162" s="317"/>
      <c r="J162" s="317"/>
    </row>
    <row r="163" spans="9:10" ht="12.75">
      <c r="I163" s="317"/>
      <c r="J163" s="317"/>
    </row>
    <row r="164" spans="9:10" ht="12.75">
      <c r="I164" s="317"/>
      <c r="J164" s="317"/>
    </row>
    <row r="165" spans="9:10" ht="12.75">
      <c r="I165" s="317"/>
      <c r="J165" s="317"/>
    </row>
    <row r="166" spans="9:10" ht="12.75">
      <c r="I166" s="317"/>
      <c r="J166" s="317"/>
    </row>
    <row r="167" spans="9:10" ht="12.75">
      <c r="I167" s="317"/>
      <c r="J167" s="317"/>
    </row>
    <row r="168" spans="9:10" ht="12.75">
      <c r="I168" s="317"/>
      <c r="J168" s="317"/>
    </row>
    <row r="169" spans="9:10" ht="12.75">
      <c r="I169" s="317"/>
      <c r="J169" s="317"/>
    </row>
    <row r="170" spans="9:10" ht="12.75">
      <c r="I170" s="317"/>
      <c r="J170" s="317"/>
    </row>
    <row r="171" spans="9:10" ht="12.75">
      <c r="I171" s="317"/>
      <c r="J171" s="317"/>
    </row>
    <row r="172" spans="9:10" ht="12.75">
      <c r="I172" s="317"/>
      <c r="J172" s="317"/>
    </row>
  </sheetData>
  <sheetProtection password="CE07" sheet="1"/>
  <mergeCells count="27">
    <mergeCell ref="H10:I10"/>
    <mergeCell ref="C12:K12"/>
    <mergeCell ref="A41:A42"/>
    <mergeCell ref="B41:F43"/>
    <mergeCell ref="C38:K38"/>
    <mergeCell ref="C30:K30"/>
    <mergeCell ref="C18:K18"/>
    <mergeCell ref="B51:F51"/>
    <mergeCell ref="B53:F56"/>
    <mergeCell ref="C32:K32"/>
    <mergeCell ref="C34:K34"/>
    <mergeCell ref="A8:M8"/>
    <mergeCell ref="B44:F46"/>
    <mergeCell ref="B48:F49"/>
    <mergeCell ref="C15:K15"/>
    <mergeCell ref="A10:B10"/>
    <mergeCell ref="C10:D10"/>
    <mergeCell ref="A5:M5"/>
    <mergeCell ref="A4:M4"/>
    <mergeCell ref="D1:M1"/>
    <mergeCell ref="D2:M2"/>
    <mergeCell ref="C36:K36"/>
    <mergeCell ref="C24:K24"/>
    <mergeCell ref="C27:K27"/>
    <mergeCell ref="K10:L10"/>
    <mergeCell ref="C21:K21"/>
    <mergeCell ref="A6:M6"/>
  </mergeCells>
  <printOptions horizontalCentered="1"/>
  <pageMargins left="0.7874015748031497" right="0.7874015748031497" top="0.3937007874015748" bottom="0.984251968503937" header="0.5118110236220472" footer="0.5118110236220472"/>
  <pageSetup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9"/>
  <dimension ref="A1:DN285"/>
  <sheetViews>
    <sheetView view="pageBreakPreview" zoomScaleSheetLayoutView="100" zoomScalePageLayoutView="0" workbookViewId="0" topLeftCell="A4">
      <selection activeCell="L32" sqref="L32:L33"/>
    </sheetView>
  </sheetViews>
  <sheetFormatPr defaultColWidth="9.140625" defaultRowHeight="12.75"/>
  <cols>
    <col min="1" max="2" width="3.7109375" style="6" customWidth="1"/>
    <col min="3" max="3" width="40.7109375" style="4" customWidth="1"/>
    <col min="4" max="4" width="12.7109375" style="16" customWidth="1"/>
    <col min="5" max="5" width="2.7109375" style="16" customWidth="1"/>
    <col min="6" max="6" width="12.7109375" style="4" customWidth="1"/>
    <col min="7" max="7" width="2.7109375" style="4" customWidth="1"/>
    <col min="8" max="9" width="5.7109375" style="17" customWidth="1"/>
    <col min="10" max="10" width="2.7109375" style="17" customWidth="1"/>
    <col min="11" max="11" width="8.7109375" style="17" customWidth="1"/>
    <col min="12" max="12" width="20.7109375" style="17" customWidth="1"/>
    <col min="13" max="13" width="3.7109375" style="17" customWidth="1"/>
    <col min="14" max="14" width="9.140625" style="4" customWidth="1"/>
    <col min="15" max="17" width="15.140625" style="4" hidden="1" customWidth="1"/>
    <col min="18" max="102" width="9.140625" style="4" customWidth="1"/>
    <col min="103" max="16384" width="9.140625" style="5" customWidth="1"/>
  </cols>
  <sheetData>
    <row r="1" spans="1:13" ht="39.75" customHeight="1">
      <c r="A1" s="49"/>
      <c r="B1" s="49"/>
      <c r="C1" s="49"/>
      <c r="D1" s="419" t="s">
        <v>153</v>
      </c>
      <c r="E1" s="419"/>
      <c r="F1" s="419"/>
      <c r="G1" s="419"/>
      <c r="H1" s="419"/>
      <c r="I1" s="419"/>
      <c r="J1" s="419"/>
      <c r="K1" s="419"/>
      <c r="L1" s="419"/>
      <c r="M1" s="419"/>
    </row>
    <row r="2" spans="1:118" ht="39.75" customHeight="1">
      <c r="A2" s="49"/>
      <c r="B2" s="49"/>
      <c r="C2" s="49"/>
      <c r="D2" s="418" t="s">
        <v>27</v>
      </c>
      <c r="E2" s="418"/>
      <c r="F2" s="418"/>
      <c r="G2" s="418"/>
      <c r="H2" s="418"/>
      <c r="I2" s="418"/>
      <c r="J2" s="418"/>
      <c r="K2" s="418"/>
      <c r="L2" s="418"/>
      <c r="M2" s="418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</row>
    <row r="3" spans="1:118" ht="19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</row>
    <row r="4" spans="1:118" ht="19.5" customHeight="1">
      <c r="A4" s="430" t="s">
        <v>155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</row>
    <row r="5" spans="1:118" ht="19.5" customHeight="1" thickBot="1">
      <c r="A5" s="424" t="s">
        <v>185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6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</row>
    <row r="6" spans="1:118" ht="19.5" customHeight="1">
      <c r="A6" s="420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ht="19.5" customHeight="1">
      <c r="A7" s="422" t="s">
        <v>156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2:13" ht="19.5" customHeight="1" thickBot="1">
      <c r="B9" s="4"/>
      <c r="C9" s="16"/>
      <c r="D9" s="4"/>
      <c r="E9" s="4"/>
      <c r="F9" s="17"/>
      <c r="G9" s="17"/>
      <c r="L9" s="4"/>
      <c r="M9" s="4"/>
    </row>
    <row r="10" spans="1:102" s="1" customFormat="1" ht="19.5" customHeight="1" thickBot="1">
      <c r="A10" s="427" t="s">
        <v>166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102" s="1" customFormat="1" ht="19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18" s="1" customFormat="1" ht="19.5" customHeight="1">
      <c r="A12" s="416" t="s">
        <v>3</v>
      </c>
      <c r="B12" s="417"/>
      <c r="C12" s="390">
        <f>fronte!D11</f>
        <v>0</v>
      </c>
      <c r="D12" s="391"/>
      <c r="E12" s="58"/>
      <c r="F12" s="50"/>
      <c r="G12" s="410" t="s">
        <v>12</v>
      </c>
      <c r="H12" s="410"/>
      <c r="I12" s="410"/>
      <c r="J12" s="48"/>
      <c r="K12" s="379"/>
      <c r="L12" s="380"/>
      <c r="M12" s="40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s="1" customFormat="1" ht="16.5" customHeight="1" thickBot="1">
      <c r="A13" s="18"/>
      <c r="B13" s="18"/>
      <c r="C13" s="51"/>
      <c r="D13" s="51"/>
      <c r="E13" s="51"/>
      <c r="F13" s="3"/>
      <c r="G13" s="7"/>
      <c r="H13" s="7"/>
      <c r="I13" s="7"/>
      <c r="J13" s="7"/>
      <c r="K13" s="18"/>
      <c r="L13" s="18"/>
      <c r="M13" s="1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02" s="21" customFormat="1" ht="33.75" customHeight="1">
      <c r="A14" s="413" t="s">
        <v>2</v>
      </c>
      <c r="B14" s="414"/>
      <c r="C14" s="415"/>
      <c r="D14" s="62" t="s">
        <v>160</v>
      </c>
      <c r="E14" s="63"/>
      <c r="F14" s="64" t="s">
        <v>23</v>
      </c>
      <c r="G14" s="65"/>
      <c r="H14" s="63"/>
      <c r="I14" s="63"/>
      <c r="J14" s="63"/>
      <c r="K14" s="66" t="s">
        <v>1</v>
      </c>
      <c r="L14" s="66" t="s">
        <v>14</v>
      </c>
      <c r="M14" s="18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</row>
    <row r="15" spans="1:102" s="28" customFormat="1" ht="15.75" customHeight="1">
      <c r="A15" s="67"/>
      <c r="B15" s="22"/>
      <c r="C15" s="24"/>
      <c r="D15" s="23" t="s">
        <v>21</v>
      </c>
      <c r="E15" s="25"/>
      <c r="F15" s="59" t="s">
        <v>24</v>
      </c>
      <c r="G15" s="24"/>
      <c r="H15" s="25"/>
      <c r="I15" s="25"/>
      <c r="J15" s="25"/>
      <c r="K15" s="26" t="s">
        <v>22</v>
      </c>
      <c r="L15" s="26" t="s">
        <v>0</v>
      </c>
      <c r="M15" s="187"/>
      <c r="N15" s="4"/>
      <c r="O15" s="4"/>
      <c r="P15" s="4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</row>
    <row r="16" spans="1:17" ht="15" customHeight="1">
      <c r="A16" s="68"/>
      <c r="B16" s="29"/>
      <c r="C16" s="42"/>
      <c r="D16" s="30"/>
      <c r="E16" s="30"/>
      <c r="F16" s="9"/>
      <c r="G16" s="9"/>
      <c r="H16" s="30"/>
      <c r="I16" s="30"/>
      <c r="J16" s="30"/>
      <c r="K16" s="31"/>
      <c r="L16" s="53"/>
      <c r="M16" s="188"/>
      <c r="O16" s="193" t="s">
        <v>137</v>
      </c>
      <c r="P16" s="150" t="s">
        <v>138</v>
      </c>
      <c r="Q16" s="193" t="s">
        <v>139</v>
      </c>
    </row>
    <row r="17" spans="1:102" s="34" customFormat="1" ht="26.25" customHeight="1">
      <c r="A17" s="69">
        <v>1</v>
      </c>
      <c r="B17" s="411" t="s">
        <v>161</v>
      </c>
      <c r="C17" s="412"/>
      <c r="D17" s="401"/>
      <c r="E17" s="32"/>
      <c r="F17" s="396">
        <f>'tabella D'!O10</f>
        <v>0</v>
      </c>
      <c r="G17" s="46"/>
      <c r="H17" s="178"/>
      <c r="I17" s="179"/>
      <c r="J17" s="46"/>
      <c r="K17" s="398">
        <v>232.99</v>
      </c>
      <c r="L17" s="394">
        <f>D17*F17*K17</f>
        <v>0</v>
      </c>
      <c r="M17" s="189"/>
      <c r="N17" s="4"/>
      <c r="O17" s="404">
        <v>151.27</v>
      </c>
      <c r="P17" s="405">
        <v>0.031</v>
      </c>
      <c r="Q17" s="403">
        <f>O17+O17*P17</f>
        <v>155.95937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</row>
    <row r="18" spans="1:17" ht="15" customHeight="1">
      <c r="A18" s="70"/>
      <c r="B18" s="78" t="s">
        <v>154</v>
      </c>
      <c r="C18" s="9"/>
      <c r="D18" s="402"/>
      <c r="E18" s="14"/>
      <c r="F18" s="397"/>
      <c r="G18" s="41"/>
      <c r="H18" s="180"/>
      <c r="I18" s="181"/>
      <c r="J18" s="177"/>
      <c r="K18" s="398"/>
      <c r="L18" s="395"/>
      <c r="M18" s="189"/>
      <c r="O18" s="404"/>
      <c r="P18" s="406"/>
      <c r="Q18" s="403"/>
    </row>
    <row r="19" spans="1:17" ht="15" customHeight="1">
      <c r="A19" s="70"/>
      <c r="B19" s="8"/>
      <c r="C19" s="9"/>
      <c r="D19" s="205"/>
      <c r="E19" s="14"/>
      <c r="F19" s="197"/>
      <c r="G19" s="41"/>
      <c r="H19" s="198"/>
      <c r="I19" s="199"/>
      <c r="J19" s="41"/>
      <c r="K19" s="200"/>
      <c r="L19" s="201"/>
      <c r="M19" s="189"/>
      <c r="O19" s="202"/>
      <c r="P19" s="203"/>
      <c r="Q19" s="202"/>
    </row>
    <row r="20" spans="1:17" ht="26.25" customHeight="1">
      <c r="A20" s="204">
        <v>2</v>
      </c>
      <c r="B20" s="411" t="s">
        <v>162</v>
      </c>
      <c r="C20" s="412"/>
      <c r="D20" s="401"/>
      <c r="E20" s="32"/>
      <c r="F20" s="396">
        <f>'tabella D'!O10</f>
        <v>0</v>
      </c>
      <c r="G20" s="46"/>
      <c r="H20" s="178"/>
      <c r="I20" s="179"/>
      <c r="J20" s="46"/>
      <c r="K20" s="398">
        <v>145.62</v>
      </c>
      <c r="L20" s="394">
        <f>D20*F20*K20</f>
        <v>0</v>
      </c>
      <c r="M20" s="189"/>
      <c r="O20" s="202"/>
      <c r="P20" s="203"/>
      <c r="Q20" s="202"/>
    </row>
    <row r="21" spans="1:17" ht="15" customHeight="1">
      <c r="A21" s="70"/>
      <c r="B21" s="78" t="s">
        <v>154</v>
      </c>
      <c r="C21" s="9"/>
      <c r="D21" s="402"/>
      <c r="E21" s="14"/>
      <c r="F21" s="397"/>
      <c r="G21" s="41"/>
      <c r="H21" s="180"/>
      <c r="I21" s="181"/>
      <c r="J21" s="177"/>
      <c r="K21" s="398"/>
      <c r="L21" s="395"/>
      <c r="M21" s="189"/>
      <c r="O21" s="202"/>
      <c r="P21" s="203"/>
      <c r="Q21" s="202"/>
    </row>
    <row r="22" spans="1:17" ht="15" customHeight="1">
      <c r="A22" s="70"/>
      <c r="B22" s="8"/>
      <c r="C22" s="9"/>
      <c r="D22" s="205"/>
      <c r="E22" s="14"/>
      <c r="F22" s="197"/>
      <c r="G22" s="41"/>
      <c r="H22" s="198"/>
      <c r="I22" s="199"/>
      <c r="J22" s="41"/>
      <c r="K22" s="200"/>
      <c r="L22" s="201"/>
      <c r="M22" s="189"/>
      <c r="O22" s="202"/>
      <c r="P22" s="203"/>
      <c r="Q22" s="202"/>
    </row>
    <row r="23" spans="1:17" ht="33.75" customHeight="1">
      <c r="A23" s="69">
        <v>3</v>
      </c>
      <c r="B23" s="399" t="s">
        <v>163</v>
      </c>
      <c r="C23" s="400"/>
      <c r="D23" s="401"/>
      <c r="E23" s="32"/>
      <c r="F23" s="396">
        <f>'tabella D'!O10</f>
        <v>0</v>
      </c>
      <c r="G23" s="46"/>
      <c r="H23" s="178"/>
      <c r="I23" s="179"/>
      <c r="J23" s="46"/>
      <c r="K23" s="398">
        <v>116.5</v>
      </c>
      <c r="L23" s="394">
        <f>D23*F23*K23</f>
        <v>0</v>
      </c>
      <c r="M23" s="189"/>
      <c r="O23" s="404">
        <v>352.95</v>
      </c>
      <c r="P23" s="405">
        <f>P17</f>
        <v>0.031</v>
      </c>
      <c r="Q23" s="403">
        <f>O23+O23*P23</f>
        <v>363.89144999999996</v>
      </c>
    </row>
    <row r="24" spans="1:17" ht="15" customHeight="1">
      <c r="A24" s="204"/>
      <c r="B24" s="78" t="s">
        <v>154</v>
      </c>
      <c r="C24" s="9"/>
      <c r="D24" s="402"/>
      <c r="E24" s="14"/>
      <c r="F24" s="397"/>
      <c r="G24" s="41"/>
      <c r="H24" s="180"/>
      <c r="I24" s="181"/>
      <c r="J24" s="177"/>
      <c r="K24" s="398"/>
      <c r="L24" s="395"/>
      <c r="M24" s="189"/>
      <c r="O24" s="404"/>
      <c r="P24" s="406"/>
      <c r="Q24" s="403"/>
    </row>
    <row r="25" spans="1:17" ht="15" customHeight="1">
      <c r="A25" s="204"/>
      <c r="B25" s="8"/>
      <c r="C25" s="9"/>
      <c r="D25" s="205"/>
      <c r="E25" s="14"/>
      <c r="F25" s="197"/>
      <c r="G25" s="41"/>
      <c r="H25" s="198"/>
      <c r="I25" s="199"/>
      <c r="J25" s="41"/>
      <c r="K25" s="200"/>
      <c r="L25" s="201"/>
      <c r="M25" s="189"/>
      <c r="O25" s="202"/>
      <c r="P25" s="203"/>
      <c r="Q25" s="202"/>
    </row>
    <row r="26" spans="1:17" ht="33.75" customHeight="1">
      <c r="A26" s="204">
        <v>4</v>
      </c>
      <c r="B26" s="399" t="s">
        <v>161</v>
      </c>
      <c r="C26" s="400"/>
      <c r="D26" s="401"/>
      <c r="E26" s="32"/>
      <c r="F26" s="396">
        <f>'tabella D'!O10</f>
        <v>0</v>
      </c>
      <c r="G26" s="46"/>
      <c r="H26" s="178"/>
      <c r="I26" s="179"/>
      <c r="J26" s="46"/>
      <c r="K26" s="398">
        <v>233.01</v>
      </c>
      <c r="L26" s="394">
        <f>D26*F26*K26</f>
        <v>0</v>
      </c>
      <c r="M26" s="189"/>
      <c r="O26" s="202"/>
      <c r="P26" s="203"/>
      <c r="Q26" s="202"/>
    </row>
    <row r="27" spans="1:17" ht="15" customHeight="1">
      <c r="A27" s="204"/>
      <c r="B27" s="78" t="s">
        <v>164</v>
      </c>
      <c r="C27" s="9"/>
      <c r="D27" s="402"/>
      <c r="E27" s="14"/>
      <c r="F27" s="397"/>
      <c r="G27" s="41"/>
      <c r="H27" s="180"/>
      <c r="I27" s="181"/>
      <c r="J27" s="177"/>
      <c r="K27" s="398"/>
      <c r="L27" s="395"/>
      <c r="M27" s="189"/>
      <c r="O27" s="202"/>
      <c r="P27" s="203"/>
      <c r="Q27" s="202"/>
    </row>
    <row r="28" spans="1:17" ht="15" customHeight="1">
      <c r="A28" s="204"/>
      <c r="B28" s="8"/>
      <c r="C28" s="9"/>
      <c r="D28" s="205"/>
      <c r="E28" s="14"/>
      <c r="F28" s="197"/>
      <c r="G28" s="41"/>
      <c r="H28" s="198"/>
      <c r="I28" s="199"/>
      <c r="J28" s="41"/>
      <c r="K28" s="200"/>
      <c r="L28" s="201"/>
      <c r="M28" s="189"/>
      <c r="O28" s="202"/>
      <c r="P28" s="203"/>
      <c r="Q28" s="202"/>
    </row>
    <row r="29" spans="1:17" ht="26.25" customHeight="1">
      <c r="A29" s="204">
        <v>5</v>
      </c>
      <c r="B29" s="411" t="s">
        <v>162</v>
      </c>
      <c r="C29" s="412"/>
      <c r="D29" s="401"/>
      <c r="E29" s="32"/>
      <c r="F29" s="396">
        <f>'tabella D'!O10</f>
        <v>0</v>
      </c>
      <c r="G29" s="46"/>
      <c r="H29" s="178"/>
      <c r="I29" s="179"/>
      <c r="J29" s="46"/>
      <c r="K29" s="398">
        <v>145.62</v>
      </c>
      <c r="L29" s="394">
        <f>D29*F29*K29</f>
        <v>0</v>
      </c>
      <c r="M29" s="189"/>
      <c r="O29" s="202"/>
      <c r="P29" s="203"/>
      <c r="Q29" s="202"/>
    </row>
    <row r="30" spans="1:17" ht="15" customHeight="1">
      <c r="A30" s="70"/>
      <c r="B30" s="78" t="s">
        <v>164</v>
      </c>
      <c r="C30" s="9"/>
      <c r="D30" s="402"/>
      <c r="E30" s="14"/>
      <c r="F30" s="397"/>
      <c r="G30" s="41"/>
      <c r="H30" s="180"/>
      <c r="I30" s="181"/>
      <c r="J30" s="177"/>
      <c r="K30" s="398"/>
      <c r="L30" s="395"/>
      <c r="M30" s="190"/>
      <c r="O30" s="2"/>
      <c r="P30" s="2"/>
      <c r="Q30" s="2"/>
    </row>
    <row r="31" spans="1:17" ht="15" customHeight="1">
      <c r="A31" s="70"/>
      <c r="B31" s="78"/>
      <c r="C31" s="9"/>
      <c r="D31" s="205"/>
      <c r="E31" s="14"/>
      <c r="F31" s="197"/>
      <c r="G31" s="41"/>
      <c r="H31" s="198"/>
      <c r="I31" s="199"/>
      <c r="J31" s="41"/>
      <c r="K31" s="200"/>
      <c r="L31" s="201"/>
      <c r="M31" s="190"/>
      <c r="O31" s="2"/>
      <c r="P31" s="2"/>
      <c r="Q31" s="2"/>
    </row>
    <row r="32" spans="1:17" ht="38.25" customHeight="1">
      <c r="A32" s="204">
        <v>6</v>
      </c>
      <c r="B32" s="411" t="s">
        <v>163</v>
      </c>
      <c r="C32" s="412"/>
      <c r="D32" s="401"/>
      <c r="E32" s="32"/>
      <c r="F32" s="396">
        <f>'tabella D'!O10</f>
        <v>0</v>
      </c>
      <c r="G32" s="46"/>
      <c r="H32" s="178"/>
      <c r="I32" s="179"/>
      <c r="J32" s="46"/>
      <c r="K32" s="398">
        <v>145.62</v>
      </c>
      <c r="L32" s="394">
        <f>D32*F32*K32</f>
        <v>0</v>
      </c>
      <c r="M32" s="189"/>
      <c r="O32" s="202"/>
      <c r="P32" s="203"/>
      <c r="Q32" s="202"/>
    </row>
    <row r="33" spans="1:17" ht="15" customHeight="1">
      <c r="A33" s="70"/>
      <c r="B33" s="78" t="s">
        <v>164</v>
      </c>
      <c r="C33" s="9"/>
      <c r="D33" s="402"/>
      <c r="E33" s="14"/>
      <c r="F33" s="397"/>
      <c r="G33" s="41"/>
      <c r="H33" s="180"/>
      <c r="I33" s="181"/>
      <c r="J33" s="177"/>
      <c r="K33" s="398"/>
      <c r="L33" s="395"/>
      <c r="M33" s="190"/>
      <c r="O33" s="2"/>
      <c r="P33" s="2"/>
      <c r="Q33" s="2"/>
    </row>
    <row r="34" spans="1:17" ht="15" customHeight="1">
      <c r="A34" s="70"/>
      <c r="B34" s="78"/>
      <c r="C34" s="9"/>
      <c r="D34" s="41"/>
      <c r="E34" s="41"/>
      <c r="F34" s="41"/>
      <c r="G34" s="41"/>
      <c r="H34" s="198"/>
      <c r="I34" s="199"/>
      <c r="J34" s="41"/>
      <c r="K34" s="200"/>
      <c r="L34" s="201"/>
      <c r="M34" s="190"/>
      <c r="O34" s="2"/>
      <c r="P34" s="2"/>
      <c r="Q34" s="2"/>
    </row>
    <row r="35" spans="1:17" ht="15" customHeight="1">
      <c r="A35" s="70"/>
      <c r="B35" s="78"/>
      <c r="C35" s="9"/>
      <c r="D35" s="41"/>
      <c r="E35" s="41"/>
      <c r="F35" s="41"/>
      <c r="G35" s="41"/>
      <c r="H35" s="198"/>
      <c r="I35" s="199"/>
      <c r="J35" s="41"/>
      <c r="K35" s="200"/>
      <c r="L35" s="201"/>
      <c r="M35" s="190"/>
      <c r="O35" s="2"/>
      <c r="P35" s="2"/>
      <c r="Q35" s="2"/>
    </row>
    <row r="36" spans="1:17" ht="15" customHeight="1">
      <c r="A36" s="70"/>
      <c r="B36" s="8"/>
      <c r="C36" s="12"/>
      <c r="D36" s="36"/>
      <c r="E36" s="36"/>
      <c r="F36" s="14"/>
      <c r="G36" s="14"/>
      <c r="H36" s="37"/>
      <c r="I36" s="14"/>
      <c r="J36" s="14"/>
      <c r="K36" s="14"/>
      <c r="L36" s="14"/>
      <c r="M36" s="191"/>
      <c r="O36" s="2"/>
      <c r="P36" s="150">
        <v>2001</v>
      </c>
      <c r="Q36" s="2"/>
    </row>
    <row r="37" spans="1:13" ht="15" customHeight="1" thickBot="1">
      <c r="A37" s="71"/>
      <c r="B37" s="72"/>
      <c r="C37" s="73"/>
      <c r="D37" s="52"/>
      <c r="E37" s="52"/>
      <c r="F37" s="74"/>
      <c r="G37" s="74"/>
      <c r="H37" s="75"/>
      <c r="I37" s="76"/>
      <c r="J37" s="76"/>
      <c r="K37" s="77"/>
      <c r="L37" s="52"/>
      <c r="M37" s="192"/>
    </row>
    <row r="38" spans="4:13" ht="15" customHeight="1">
      <c r="D38" s="36"/>
      <c r="E38" s="36"/>
      <c r="F38" s="14"/>
      <c r="G38" s="14"/>
      <c r="H38" s="35"/>
      <c r="I38" s="38"/>
      <c r="J38" s="38"/>
      <c r="K38" s="16"/>
      <c r="L38" s="36"/>
      <c r="M38" s="36"/>
    </row>
    <row r="39" spans="1:13" ht="15" customHeight="1">
      <c r="A39" s="8"/>
      <c r="D39" s="182" t="s">
        <v>13</v>
      </c>
      <c r="E39" s="182"/>
      <c r="F39" s="183"/>
      <c r="G39" s="97"/>
      <c r="H39" s="184"/>
      <c r="I39" s="47"/>
      <c r="J39" s="47"/>
      <c r="K39" s="185"/>
      <c r="L39" s="194">
        <f>SUM(L17+L23+L29,L26,L20)</f>
        <v>0</v>
      </c>
      <c r="M39" s="60"/>
    </row>
    <row r="40" spans="1:13" ht="15" customHeight="1">
      <c r="A40" s="8"/>
      <c r="D40" s="43"/>
      <c r="E40" s="43"/>
      <c r="F40" s="39"/>
      <c r="G40" s="39"/>
      <c r="H40" s="40"/>
      <c r="I40" s="44"/>
      <c r="J40" s="44"/>
      <c r="K40" s="40"/>
      <c r="L40" s="44"/>
      <c r="M40" s="44"/>
    </row>
    <row r="41" spans="1:13" ht="15" customHeight="1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 customHeight="1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 customHeight="1">
      <c r="A45" s="1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 customHeight="1">
      <c r="A46" s="1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 customHeight="1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 customHeight="1">
      <c r="A48" s="1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5" customHeight="1">
      <c r="A54" s="9"/>
      <c r="B54" s="408"/>
      <c r="C54" s="409"/>
      <c r="D54" s="408"/>
      <c r="E54" s="409"/>
      <c r="F54" s="408"/>
      <c r="G54" s="409"/>
      <c r="H54" s="408"/>
      <c r="I54" s="409"/>
      <c r="J54" s="9"/>
      <c r="K54" s="9"/>
      <c r="L54" s="9"/>
      <c r="M54" s="9"/>
    </row>
    <row r="55" spans="1:13" ht="15" customHeight="1">
      <c r="A55" s="9"/>
      <c r="B55" s="408"/>
      <c r="C55" s="409"/>
      <c r="D55" s="408"/>
      <c r="E55" s="409"/>
      <c r="F55" s="408"/>
      <c r="G55" s="409"/>
      <c r="H55" s="408"/>
      <c r="I55" s="409"/>
      <c r="J55" s="9"/>
      <c r="K55" s="9"/>
      <c r="L55" s="9"/>
      <c r="M55" s="9"/>
    </row>
    <row r="56" spans="1:13" ht="15" customHeight="1">
      <c r="A56" s="9"/>
      <c r="B56" s="408"/>
      <c r="C56" s="409"/>
      <c r="D56" s="408"/>
      <c r="E56" s="409"/>
      <c r="F56" s="408"/>
      <c r="G56" s="409"/>
      <c r="H56" s="408"/>
      <c r="I56" s="409"/>
      <c r="J56" s="9"/>
      <c r="K56" s="9"/>
      <c r="L56" s="9"/>
      <c r="M56" s="9"/>
    </row>
    <row r="57" spans="2:13" ht="15" customHeight="1">
      <c r="B57" s="408"/>
      <c r="C57" s="409"/>
      <c r="D57" s="408"/>
      <c r="E57" s="409"/>
      <c r="F57" s="408"/>
      <c r="G57" s="409"/>
      <c r="H57" s="408"/>
      <c r="I57" s="409"/>
      <c r="J57" s="9"/>
      <c r="K57" s="9"/>
      <c r="L57" s="9"/>
      <c r="M57" s="9"/>
    </row>
    <row r="58" spans="2:13" ht="15" customHeight="1">
      <c r="B58" s="408"/>
      <c r="C58" s="409"/>
      <c r="D58" s="408"/>
      <c r="E58" s="409"/>
      <c r="F58" s="408"/>
      <c r="G58" s="409"/>
      <c r="H58" s="408"/>
      <c r="I58" s="409"/>
      <c r="J58" s="9"/>
      <c r="K58" s="9"/>
      <c r="L58" s="9"/>
      <c r="M58" s="9"/>
    </row>
    <row r="59" spans="2:15" ht="15" customHeight="1">
      <c r="B59" s="408"/>
      <c r="C59" s="409"/>
      <c r="D59" s="408"/>
      <c r="E59" s="409"/>
      <c r="F59" s="408"/>
      <c r="G59" s="409"/>
      <c r="H59" s="408"/>
      <c r="I59" s="409"/>
      <c r="J59" s="9"/>
      <c r="K59" s="9"/>
      <c r="L59" s="9"/>
      <c r="M59" s="9"/>
      <c r="O59" s="17"/>
    </row>
    <row r="60" spans="2:15" ht="15" customHeight="1">
      <c r="B60" s="408"/>
      <c r="C60" s="409"/>
      <c r="D60" s="408"/>
      <c r="E60" s="409"/>
      <c r="F60" s="408"/>
      <c r="G60" s="409"/>
      <c r="H60" s="408"/>
      <c r="I60" s="409"/>
      <c r="J60" s="9"/>
      <c r="K60" s="9"/>
      <c r="L60" s="9"/>
      <c r="M60" s="9"/>
      <c r="O60" s="17"/>
    </row>
    <row r="61" spans="6:13" ht="15" customHeight="1">
      <c r="F61" s="9"/>
      <c r="G61" s="9"/>
      <c r="H61" s="408"/>
      <c r="I61" s="409"/>
      <c r="J61" s="9"/>
      <c r="K61" s="9"/>
      <c r="L61" s="9"/>
      <c r="M61" s="9"/>
    </row>
    <row r="62" spans="6:13" ht="15" customHeight="1">
      <c r="F62" s="9"/>
      <c r="G62" s="9"/>
      <c r="H62" s="9"/>
      <c r="I62" s="9"/>
      <c r="J62" s="9"/>
      <c r="K62" s="9"/>
      <c r="L62" s="9"/>
      <c r="M62" s="9"/>
    </row>
    <row r="63" spans="8:13" ht="12.75">
      <c r="H63" s="9"/>
      <c r="I63" s="9"/>
      <c r="J63" s="9"/>
      <c r="K63" s="9"/>
      <c r="L63" s="9"/>
      <c r="M63" s="9"/>
    </row>
    <row r="64" spans="8:13" ht="12.75">
      <c r="H64" s="9"/>
      <c r="I64" s="9"/>
      <c r="J64" s="9"/>
      <c r="K64" s="9"/>
      <c r="L64" s="9"/>
      <c r="M64" s="9"/>
    </row>
    <row r="65" spans="8:13" ht="12.75">
      <c r="H65" s="9"/>
      <c r="I65" s="9"/>
      <c r="J65" s="9"/>
      <c r="K65" s="9"/>
      <c r="L65" s="9"/>
      <c r="M65" s="9"/>
    </row>
    <row r="66" spans="9:10" ht="12.75">
      <c r="I66" s="45"/>
      <c r="J66" s="45"/>
    </row>
    <row r="67" spans="9:10" ht="12.75">
      <c r="I67" s="45"/>
      <c r="J67" s="45"/>
    </row>
    <row r="68" spans="9:10" ht="12.75">
      <c r="I68" s="45"/>
      <c r="J68" s="45"/>
    </row>
    <row r="69" spans="9:10" ht="12.75">
      <c r="I69" s="45"/>
      <c r="J69" s="45"/>
    </row>
    <row r="70" spans="9:10" ht="12.75">
      <c r="I70" s="45"/>
      <c r="J70" s="45"/>
    </row>
    <row r="71" spans="9:10" ht="12.75">
      <c r="I71" s="45"/>
      <c r="J71" s="45"/>
    </row>
    <row r="72" spans="9:10" ht="12.75">
      <c r="I72" s="45"/>
      <c r="J72" s="45"/>
    </row>
    <row r="73" spans="9:10" ht="12.75">
      <c r="I73" s="45"/>
      <c r="J73" s="45"/>
    </row>
    <row r="74" spans="9:10" ht="12.75">
      <c r="I74" s="45"/>
      <c r="J74" s="45"/>
    </row>
    <row r="75" spans="9:10" ht="12.75">
      <c r="I75" s="45"/>
      <c r="J75" s="45"/>
    </row>
    <row r="76" spans="9:10" ht="12.75">
      <c r="I76" s="45"/>
      <c r="J76" s="45"/>
    </row>
    <row r="77" spans="9:10" ht="12.75">
      <c r="I77" s="45"/>
      <c r="J77" s="45"/>
    </row>
    <row r="78" spans="9:10" ht="12.75">
      <c r="I78" s="45"/>
      <c r="J78" s="45"/>
    </row>
    <row r="79" spans="9:10" ht="12.75">
      <c r="I79" s="45"/>
      <c r="J79" s="45"/>
    </row>
    <row r="80" spans="9:10" ht="12.75">
      <c r="I80" s="45"/>
      <c r="J80" s="45"/>
    </row>
    <row r="81" spans="9:10" ht="12.75">
      <c r="I81" s="45"/>
      <c r="J81" s="45"/>
    </row>
    <row r="82" spans="9:10" ht="12.75">
      <c r="I82" s="45"/>
      <c r="J82" s="45"/>
    </row>
    <row r="83" spans="9:10" ht="12.75">
      <c r="I83" s="45"/>
      <c r="J83" s="45"/>
    </row>
    <row r="84" spans="9:10" ht="12.75">
      <c r="I84" s="45"/>
      <c r="J84" s="45"/>
    </row>
    <row r="85" spans="9:10" ht="12.75">
      <c r="I85" s="45"/>
      <c r="J85" s="45"/>
    </row>
    <row r="86" spans="9:10" ht="12.75">
      <c r="I86" s="45"/>
      <c r="J86" s="45"/>
    </row>
    <row r="87" spans="9:10" ht="12.75">
      <c r="I87" s="45"/>
      <c r="J87" s="45"/>
    </row>
    <row r="88" spans="9:10" ht="12.75">
      <c r="I88" s="45"/>
      <c r="J88" s="45"/>
    </row>
    <row r="89" spans="9:10" ht="12.75">
      <c r="I89" s="45"/>
      <c r="J89" s="45"/>
    </row>
    <row r="90" spans="9:10" ht="12.75">
      <c r="I90" s="45"/>
      <c r="J90" s="45"/>
    </row>
    <row r="91" spans="9:10" ht="12.75">
      <c r="I91" s="45"/>
      <c r="J91" s="45"/>
    </row>
    <row r="92" spans="9:10" ht="12.75">
      <c r="I92" s="45"/>
      <c r="J92" s="45"/>
    </row>
    <row r="93" spans="9:10" ht="12.75">
      <c r="I93" s="45"/>
      <c r="J93" s="45"/>
    </row>
    <row r="94" spans="9:10" ht="12.75">
      <c r="I94" s="45"/>
      <c r="J94" s="45"/>
    </row>
    <row r="95" spans="9:10" ht="12.75">
      <c r="I95" s="45"/>
      <c r="J95" s="45"/>
    </row>
    <row r="96" spans="9:10" ht="12.75">
      <c r="I96" s="45"/>
      <c r="J96" s="45"/>
    </row>
    <row r="97" spans="9:10" ht="12.75">
      <c r="I97" s="45"/>
      <c r="J97" s="45"/>
    </row>
    <row r="98" spans="9:10" ht="12.75">
      <c r="I98" s="45"/>
      <c r="J98" s="45"/>
    </row>
    <row r="99" spans="9:10" ht="12.75">
      <c r="I99" s="45"/>
      <c r="J99" s="45"/>
    </row>
    <row r="100" spans="9:10" ht="12.75">
      <c r="I100" s="45"/>
      <c r="J100" s="45"/>
    </row>
    <row r="101" spans="9:10" ht="12.75">
      <c r="I101" s="45"/>
      <c r="J101" s="45"/>
    </row>
    <row r="102" spans="9:10" ht="12.75">
      <c r="I102" s="45"/>
      <c r="J102" s="45"/>
    </row>
    <row r="103" spans="9:10" ht="12.75">
      <c r="I103" s="45"/>
      <c r="J103" s="45"/>
    </row>
    <row r="104" spans="9:10" ht="12.75">
      <c r="I104" s="45"/>
      <c r="J104" s="45"/>
    </row>
    <row r="105" spans="9:10" ht="12.75">
      <c r="I105" s="45"/>
      <c r="J105" s="45"/>
    </row>
    <row r="106" spans="9:10" ht="12.75">
      <c r="I106" s="45"/>
      <c r="J106" s="45"/>
    </row>
    <row r="107" spans="9:10" ht="12.75">
      <c r="I107" s="45"/>
      <c r="J107" s="45"/>
    </row>
    <row r="108" spans="9:10" ht="12.75">
      <c r="I108" s="45"/>
      <c r="J108" s="45"/>
    </row>
    <row r="109" spans="9:10" ht="12.75">
      <c r="I109" s="45"/>
      <c r="J109" s="45"/>
    </row>
    <row r="110" spans="9:10" ht="12.75">
      <c r="I110" s="45"/>
      <c r="J110" s="45"/>
    </row>
    <row r="111" spans="9:10" ht="12.75">
      <c r="I111" s="45"/>
      <c r="J111" s="45"/>
    </row>
    <row r="112" spans="9:10" ht="12.75">
      <c r="I112" s="45"/>
      <c r="J112" s="45"/>
    </row>
    <row r="113" spans="9:10" ht="12.75">
      <c r="I113" s="45"/>
      <c r="J113" s="45"/>
    </row>
    <row r="114" spans="9:10" ht="12.75">
      <c r="I114" s="45"/>
      <c r="J114" s="45"/>
    </row>
    <row r="115" spans="9:10" ht="12.75">
      <c r="I115" s="45"/>
      <c r="J115" s="45"/>
    </row>
    <row r="116" spans="9:10" ht="12.75">
      <c r="I116" s="45"/>
      <c r="J116" s="45"/>
    </row>
    <row r="117" spans="9:10" ht="12.75">
      <c r="I117" s="45"/>
      <c r="J117" s="45"/>
    </row>
    <row r="118" spans="9:10" ht="12.75">
      <c r="I118" s="45"/>
      <c r="J118" s="45"/>
    </row>
    <row r="119" spans="9:10" ht="12.75">
      <c r="I119" s="45"/>
      <c r="J119" s="45"/>
    </row>
    <row r="120" spans="9:10" ht="12.75">
      <c r="I120" s="45"/>
      <c r="J120" s="45"/>
    </row>
    <row r="121" spans="9:10" ht="12.75">
      <c r="I121" s="45"/>
      <c r="J121" s="45"/>
    </row>
    <row r="122" spans="9:10" ht="12.75">
      <c r="I122" s="45"/>
      <c r="J122" s="45"/>
    </row>
    <row r="123" spans="9:10" ht="12.75">
      <c r="I123" s="45"/>
      <c r="J123" s="45"/>
    </row>
    <row r="124" spans="9:10" ht="12.75">
      <c r="I124" s="45"/>
      <c r="J124" s="45"/>
    </row>
    <row r="125" spans="9:10" ht="12.75">
      <c r="I125" s="45"/>
      <c r="J125" s="45"/>
    </row>
    <row r="126" spans="9:10" ht="12.75">
      <c r="I126" s="45"/>
      <c r="J126" s="45"/>
    </row>
    <row r="127" spans="9:10" ht="12.75">
      <c r="I127" s="45"/>
      <c r="J127" s="45"/>
    </row>
    <row r="128" spans="9:10" ht="12.75">
      <c r="I128" s="45"/>
      <c r="J128" s="45"/>
    </row>
    <row r="129" spans="9:10" ht="12.75">
      <c r="I129" s="45"/>
      <c r="J129" s="45"/>
    </row>
    <row r="130" spans="9:10" ht="12.75">
      <c r="I130" s="45"/>
      <c r="J130" s="45"/>
    </row>
    <row r="131" spans="9:10" ht="12.75">
      <c r="I131" s="45"/>
      <c r="J131" s="45"/>
    </row>
    <row r="132" spans="9:10" ht="12.75">
      <c r="I132" s="45"/>
      <c r="J132" s="45"/>
    </row>
    <row r="133" spans="9:10" ht="12.75">
      <c r="I133" s="45"/>
      <c r="J133" s="45"/>
    </row>
    <row r="134" spans="9:10" ht="12.75">
      <c r="I134" s="45"/>
      <c r="J134" s="45"/>
    </row>
    <row r="135" spans="9:10" ht="12.75">
      <c r="I135" s="45"/>
      <c r="J135" s="45"/>
    </row>
    <row r="136" spans="9:10" ht="12.75">
      <c r="I136" s="45"/>
      <c r="J136" s="45"/>
    </row>
    <row r="137" spans="9:10" ht="12.75">
      <c r="I137" s="45"/>
      <c r="J137" s="45"/>
    </row>
    <row r="138" spans="9:10" ht="12.75">
      <c r="I138" s="45"/>
      <c r="J138" s="45"/>
    </row>
    <row r="139" spans="9:10" ht="12.75">
      <c r="I139" s="45"/>
      <c r="J139" s="45"/>
    </row>
    <row r="140" spans="9:10" ht="12.75">
      <c r="I140" s="45"/>
      <c r="J140" s="45"/>
    </row>
    <row r="141" spans="9:10" ht="12.75">
      <c r="I141" s="45"/>
      <c r="J141" s="45"/>
    </row>
    <row r="142" spans="9:10" ht="12.75">
      <c r="I142" s="45"/>
      <c r="J142" s="45"/>
    </row>
    <row r="143" spans="9:10" ht="12.75">
      <c r="I143" s="45"/>
      <c r="J143" s="45"/>
    </row>
    <row r="144" spans="9:10" ht="12.75">
      <c r="I144" s="45"/>
      <c r="J144" s="45"/>
    </row>
    <row r="145" spans="9:10" ht="12.75">
      <c r="I145" s="45"/>
      <c r="J145" s="45"/>
    </row>
    <row r="146" spans="9:10" ht="12.75">
      <c r="I146" s="45"/>
      <c r="J146" s="45"/>
    </row>
    <row r="147" spans="9:10" ht="12.75">
      <c r="I147" s="45"/>
      <c r="J147" s="45"/>
    </row>
    <row r="148" spans="9:10" ht="12.75">
      <c r="I148" s="45"/>
      <c r="J148" s="45"/>
    </row>
    <row r="149" spans="9:10" ht="12.75">
      <c r="I149" s="45"/>
      <c r="J149" s="45"/>
    </row>
    <row r="150" spans="9:10" ht="12.75">
      <c r="I150" s="45"/>
      <c r="J150" s="45"/>
    </row>
    <row r="151" spans="9:10" ht="12.75">
      <c r="I151" s="45"/>
      <c r="J151" s="45"/>
    </row>
    <row r="152" spans="9:10" ht="12.75">
      <c r="I152" s="45"/>
      <c r="J152" s="45"/>
    </row>
    <row r="153" spans="9:10" ht="12.75">
      <c r="I153" s="45"/>
      <c r="J153" s="45"/>
    </row>
    <row r="154" spans="9:10" ht="12.75">
      <c r="I154" s="45"/>
      <c r="J154" s="45"/>
    </row>
    <row r="155" spans="9:10" ht="12.75">
      <c r="I155" s="45"/>
      <c r="J155" s="45"/>
    </row>
    <row r="156" spans="9:10" ht="12.75">
      <c r="I156" s="45"/>
      <c r="J156" s="45"/>
    </row>
    <row r="157" spans="9:10" ht="12.75">
      <c r="I157" s="45"/>
      <c r="J157" s="45"/>
    </row>
    <row r="158" spans="9:10" ht="12.75">
      <c r="I158" s="45"/>
      <c r="J158" s="45"/>
    </row>
    <row r="159" spans="9:10" ht="12.75">
      <c r="I159" s="45"/>
      <c r="J159" s="45"/>
    </row>
    <row r="160" spans="9:10" ht="12.75">
      <c r="I160" s="45"/>
      <c r="J160" s="45"/>
    </row>
    <row r="161" spans="9:10" ht="12.75">
      <c r="I161" s="45"/>
      <c r="J161" s="45"/>
    </row>
    <row r="162" spans="9:10" ht="12.75">
      <c r="I162" s="45"/>
      <c r="J162" s="45"/>
    </row>
    <row r="163" spans="9:10" ht="12.75">
      <c r="I163" s="45"/>
      <c r="J163" s="45"/>
    </row>
    <row r="164" spans="9:10" ht="12.75">
      <c r="I164" s="45"/>
      <c r="J164" s="45"/>
    </row>
    <row r="165" spans="9:10" ht="12.75">
      <c r="I165" s="45"/>
      <c r="J165" s="45"/>
    </row>
    <row r="166" spans="9:10" ht="12.75">
      <c r="I166" s="45"/>
      <c r="J166" s="45"/>
    </row>
    <row r="167" spans="9:10" ht="12.75">
      <c r="I167" s="45"/>
      <c r="J167" s="45"/>
    </row>
    <row r="168" spans="9:10" ht="12.75">
      <c r="I168" s="45"/>
      <c r="J168" s="45"/>
    </row>
    <row r="169" spans="9:10" ht="12.75">
      <c r="I169" s="45"/>
      <c r="J169" s="45"/>
    </row>
    <row r="170" spans="9:10" ht="12.75">
      <c r="I170" s="45"/>
      <c r="J170" s="45"/>
    </row>
    <row r="171" spans="9:10" ht="12.75">
      <c r="I171" s="45"/>
      <c r="J171" s="45"/>
    </row>
    <row r="172" spans="9:10" ht="12.75">
      <c r="I172" s="45"/>
      <c r="J172" s="45"/>
    </row>
    <row r="173" spans="9:10" ht="12.75">
      <c r="I173" s="45"/>
      <c r="J173" s="45"/>
    </row>
    <row r="174" spans="9:10" ht="12.75">
      <c r="I174" s="45"/>
      <c r="J174" s="45"/>
    </row>
    <row r="175" spans="9:10" ht="12.75">
      <c r="I175" s="45"/>
      <c r="J175" s="45"/>
    </row>
    <row r="176" spans="9:10" ht="12.75">
      <c r="I176" s="45"/>
      <c r="J176" s="45"/>
    </row>
    <row r="177" spans="9:10" ht="12.75">
      <c r="I177" s="45"/>
      <c r="J177" s="45"/>
    </row>
    <row r="178" spans="9:10" ht="12.75">
      <c r="I178" s="45"/>
      <c r="J178" s="45"/>
    </row>
    <row r="179" spans="9:10" ht="12.75">
      <c r="I179" s="45"/>
      <c r="J179" s="45"/>
    </row>
    <row r="180" spans="9:10" ht="12.75">
      <c r="I180" s="45"/>
      <c r="J180" s="45"/>
    </row>
    <row r="181" spans="9:10" ht="12.75">
      <c r="I181" s="45"/>
      <c r="J181" s="45"/>
    </row>
    <row r="182" spans="9:10" ht="12.75">
      <c r="I182" s="45"/>
      <c r="J182" s="45"/>
    </row>
    <row r="183" spans="9:10" ht="12.75">
      <c r="I183" s="45"/>
      <c r="J183" s="45"/>
    </row>
    <row r="184" spans="9:10" ht="12.75">
      <c r="I184" s="45"/>
      <c r="J184" s="45"/>
    </row>
    <row r="185" spans="9:10" ht="12.75">
      <c r="I185" s="45"/>
      <c r="J185" s="45"/>
    </row>
    <row r="186" spans="9:10" ht="12.75">
      <c r="I186" s="45"/>
      <c r="J186" s="45"/>
    </row>
    <row r="187" spans="9:10" ht="12.75">
      <c r="I187" s="45"/>
      <c r="J187" s="45"/>
    </row>
    <row r="188" spans="9:10" ht="12.75">
      <c r="I188" s="45"/>
      <c r="J188" s="45"/>
    </row>
    <row r="189" spans="9:10" ht="12.75">
      <c r="I189" s="45"/>
      <c r="J189" s="45"/>
    </row>
    <row r="190" spans="9:10" ht="12.75">
      <c r="I190" s="45"/>
      <c r="J190" s="45"/>
    </row>
    <row r="191" spans="9:10" ht="12.75">
      <c r="I191" s="45"/>
      <c r="J191" s="45"/>
    </row>
    <row r="192" spans="9:10" ht="12.75">
      <c r="I192" s="45"/>
      <c r="J192" s="45"/>
    </row>
    <row r="193" spans="9:10" ht="12.75">
      <c r="I193" s="45"/>
      <c r="J193" s="45"/>
    </row>
    <row r="194" spans="9:10" ht="12.75">
      <c r="I194" s="45"/>
      <c r="J194" s="45"/>
    </row>
    <row r="195" spans="9:10" ht="12.75">
      <c r="I195" s="45"/>
      <c r="J195" s="45"/>
    </row>
    <row r="196" spans="9:10" ht="12.75">
      <c r="I196" s="45"/>
      <c r="J196" s="45"/>
    </row>
    <row r="197" spans="9:10" ht="12.75">
      <c r="I197" s="45"/>
      <c r="J197" s="45"/>
    </row>
    <row r="198" spans="9:10" ht="12.75">
      <c r="I198" s="45"/>
      <c r="J198" s="45"/>
    </row>
    <row r="199" spans="9:10" ht="12.75">
      <c r="I199" s="45"/>
      <c r="J199" s="45"/>
    </row>
    <row r="200" spans="9:10" ht="12.75">
      <c r="I200" s="45"/>
      <c r="J200" s="45"/>
    </row>
    <row r="201" spans="9:10" ht="12.75">
      <c r="I201" s="45"/>
      <c r="J201" s="45"/>
    </row>
    <row r="202" spans="9:10" ht="12.75">
      <c r="I202" s="45"/>
      <c r="J202" s="45"/>
    </row>
    <row r="203" spans="9:10" ht="12.75">
      <c r="I203" s="45"/>
      <c r="J203" s="45"/>
    </row>
    <row r="204" spans="9:10" ht="12.75">
      <c r="I204" s="45"/>
      <c r="J204" s="45"/>
    </row>
    <row r="205" spans="9:10" ht="12.75">
      <c r="I205" s="45"/>
      <c r="J205" s="45"/>
    </row>
    <row r="206" spans="9:10" ht="12.75">
      <c r="I206" s="45"/>
      <c r="J206" s="45"/>
    </row>
    <row r="207" spans="9:10" ht="12.75">
      <c r="I207" s="45"/>
      <c r="J207" s="45"/>
    </row>
    <row r="208" spans="9:10" ht="12.75">
      <c r="I208" s="45"/>
      <c r="J208" s="45"/>
    </row>
    <row r="209" spans="9:10" ht="12.75">
      <c r="I209" s="45"/>
      <c r="J209" s="45"/>
    </row>
    <row r="210" spans="9:10" ht="12.75">
      <c r="I210" s="45"/>
      <c r="J210" s="45"/>
    </row>
    <row r="211" spans="9:10" ht="12.75">
      <c r="I211" s="45"/>
      <c r="J211" s="45"/>
    </row>
    <row r="212" spans="9:10" ht="12.75">
      <c r="I212" s="45"/>
      <c r="J212" s="45"/>
    </row>
    <row r="213" spans="9:10" ht="12.75">
      <c r="I213" s="45"/>
      <c r="J213" s="45"/>
    </row>
    <row r="214" spans="9:10" ht="12.75">
      <c r="I214" s="45"/>
      <c r="J214" s="45"/>
    </row>
    <row r="215" spans="9:10" ht="12.75">
      <c r="I215" s="45"/>
      <c r="J215" s="45"/>
    </row>
    <row r="216" spans="9:10" ht="12.75">
      <c r="I216" s="45"/>
      <c r="J216" s="45"/>
    </row>
    <row r="217" spans="9:10" ht="12.75">
      <c r="I217" s="45"/>
      <c r="J217" s="45"/>
    </row>
    <row r="218" spans="9:10" ht="12.75">
      <c r="I218" s="45"/>
      <c r="J218" s="45"/>
    </row>
    <row r="219" spans="9:10" ht="12.75">
      <c r="I219" s="45"/>
      <c r="J219" s="45"/>
    </row>
    <row r="220" spans="9:10" ht="12.75">
      <c r="I220" s="45"/>
      <c r="J220" s="45"/>
    </row>
    <row r="221" spans="9:10" ht="12.75">
      <c r="I221" s="45"/>
      <c r="J221" s="45"/>
    </row>
    <row r="222" spans="9:10" ht="12.75">
      <c r="I222" s="45"/>
      <c r="J222" s="45"/>
    </row>
    <row r="223" spans="9:10" ht="12.75">
      <c r="I223" s="45"/>
      <c r="J223" s="45"/>
    </row>
    <row r="224" spans="9:10" ht="12.75">
      <c r="I224" s="45"/>
      <c r="J224" s="45"/>
    </row>
    <row r="225" spans="9:10" ht="12.75">
      <c r="I225" s="45"/>
      <c r="J225" s="45"/>
    </row>
    <row r="226" spans="9:10" ht="12.75">
      <c r="I226" s="45"/>
      <c r="J226" s="45"/>
    </row>
    <row r="227" spans="9:10" ht="12.75">
      <c r="I227" s="45"/>
      <c r="J227" s="45"/>
    </row>
    <row r="228" spans="9:10" ht="12.75">
      <c r="I228" s="45"/>
      <c r="J228" s="45"/>
    </row>
    <row r="229" spans="9:10" ht="12.75">
      <c r="I229" s="45"/>
      <c r="J229" s="45"/>
    </row>
    <row r="230" spans="9:10" ht="12.75">
      <c r="I230" s="45"/>
      <c r="J230" s="45"/>
    </row>
    <row r="231" spans="9:10" ht="12.75">
      <c r="I231" s="45"/>
      <c r="J231" s="45"/>
    </row>
    <row r="232" spans="9:10" ht="12.75">
      <c r="I232" s="45"/>
      <c r="J232" s="45"/>
    </row>
    <row r="233" spans="9:10" ht="12.75">
      <c r="I233" s="45"/>
      <c r="J233" s="45"/>
    </row>
    <row r="234" spans="9:10" ht="12.75">
      <c r="I234" s="45"/>
      <c r="J234" s="45"/>
    </row>
    <row r="235" spans="9:10" ht="12.75">
      <c r="I235" s="45"/>
      <c r="J235" s="45"/>
    </row>
    <row r="236" spans="9:10" ht="12.75">
      <c r="I236" s="45"/>
      <c r="J236" s="45"/>
    </row>
    <row r="237" spans="9:10" ht="12.75">
      <c r="I237" s="45"/>
      <c r="J237" s="45"/>
    </row>
    <row r="238" spans="9:10" ht="12.75">
      <c r="I238" s="45"/>
      <c r="J238" s="45"/>
    </row>
    <row r="239" spans="9:10" ht="12.75">
      <c r="I239" s="45"/>
      <c r="J239" s="45"/>
    </row>
    <row r="240" spans="9:10" ht="12.75">
      <c r="I240" s="45"/>
      <c r="J240" s="45"/>
    </row>
    <row r="241" spans="9:10" ht="12.75">
      <c r="I241" s="45"/>
      <c r="J241" s="45"/>
    </row>
    <row r="242" spans="9:10" ht="12.75">
      <c r="I242" s="45"/>
      <c r="J242" s="45"/>
    </row>
    <row r="243" spans="9:10" ht="12.75">
      <c r="I243" s="45"/>
      <c r="J243" s="45"/>
    </row>
    <row r="244" spans="9:10" ht="12.75">
      <c r="I244" s="45"/>
      <c r="J244" s="45"/>
    </row>
    <row r="245" spans="9:10" ht="12.75">
      <c r="I245" s="45"/>
      <c r="J245" s="45"/>
    </row>
    <row r="246" spans="9:10" ht="12.75">
      <c r="I246" s="45"/>
      <c r="J246" s="45"/>
    </row>
    <row r="247" spans="9:10" ht="12.75">
      <c r="I247" s="45"/>
      <c r="J247" s="45"/>
    </row>
    <row r="248" spans="9:10" ht="12.75">
      <c r="I248" s="45"/>
      <c r="J248" s="45"/>
    </row>
    <row r="249" spans="9:10" ht="12.75">
      <c r="I249" s="45"/>
      <c r="J249" s="45"/>
    </row>
    <row r="250" spans="9:10" ht="12.75">
      <c r="I250" s="45"/>
      <c r="J250" s="45"/>
    </row>
    <row r="251" spans="9:10" ht="12.75">
      <c r="I251" s="45"/>
      <c r="J251" s="45"/>
    </row>
    <row r="252" spans="9:10" ht="12.75">
      <c r="I252" s="45"/>
      <c r="J252" s="45"/>
    </row>
    <row r="253" spans="9:10" ht="12.75">
      <c r="I253" s="45"/>
      <c r="J253" s="45"/>
    </row>
    <row r="254" spans="9:10" ht="12.75">
      <c r="I254" s="45"/>
      <c r="J254" s="45"/>
    </row>
    <row r="255" spans="9:10" ht="12.75">
      <c r="I255" s="45"/>
      <c r="J255" s="45"/>
    </row>
    <row r="256" spans="9:10" ht="12.75">
      <c r="I256" s="45"/>
      <c r="J256" s="45"/>
    </row>
    <row r="257" spans="9:10" ht="12.75">
      <c r="I257" s="45"/>
      <c r="J257" s="45"/>
    </row>
    <row r="258" spans="9:10" ht="12.75">
      <c r="I258" s="45"/>
      <c r="J258" s="45"/>
    </row>
    <row r="259" spans="9:10" ht="12.75">
      <c r="I259" s="45"/>
      <c r="J259" s="45"/>
    </row>
    <row r="260" spans="9:10" ht="12.75">
      <c r="I260" s="45"/>
      <c r="J260" s="45"/>
    </row>
    <row r="261" spans="9:10" ht="12.75">
      <c r="I261" s="45"/>
      <c r="J261" s="45"/>
    </row>
    <row r="262" spans="9:10" ht="12.75">
      <c r="I262" s="45"/>
      <c r="J262" s="45"/>
    </row>
    <row r="263" spans="9:10" ht="12.75">
      <c r="I263" s="45"/>
      <c r="J263" s="45"/>
    </row>
    <row r="264" spans="9:10" ht="12.75">
      <c r="I264" s="45"/>
      <c r="J264" s="45"/>
    </row>
    <row r="265" spans="9:10" ht="12.75">
      <c r="I265" s="45"/>
      <c r="J265" s="45"/>
    </row>
    <row r="266" spans="9:10" ht="12.75">
      <c r="I266" s="45"/>
      <c r="J266" s="45"/>
    </row>
    <row r="267" spans="9:10" ht="12.75">
      <c r="I267" s="45"/>
      <c r="J267" s="45"/>
    </row>
    <row r="268" spans="9:10" ht="12.75">
      <c r="I268" s="45"/>
      <c r="J268" s="45"/>
    </row>
    <row r="269" spans="9:10" ht="12.75">
      <c r="I269" s="45"/>
      <c r="J269" s="45"/>
    </row>
    <row r="270" spans="9:10" ht="12.75">
      <c r="I270" s="45"/>
      <c r="J270" s="45"/>
    </row>
    <row r="271" spans="9:10" ht="12.75">
      <c r="I271" s="45"/>
      <c r="J271" s="45"/>
    </row>
    <row r="272" spans="9:10" ht="12.75">
      <c r="I272" s="45"/>
      <c r="J272" s="45"/>
    </row>
    <row r="273" spans="9:10" ht="12.75">
      <c r="I273" s="45"/>
      <c r="J273" s="45"/>
    </row>
    <row r="274" spans="9:10" ht="12.75">
      <c r="I274" s="45"/>
      <c r="J274" s="45"/>
    </row>
    <row r="275" spans="9:10" ht="12.75">
      <c r="I275" s="45"/>
      <c r="J275" s="45"/>
    </row>
    <row r="276" spans="9:10" ht="12.75">
      <c r="I276" s="45"/>
      <c r="J276" s="45"/>
    </row>
    <row r="277" spans="9:10" ht="12.75">
      <c r="I277" s="45"/>
      <c r="J277" s="45"/>
    </row>
    <row r="278" spans="9:10" ht="12.75">
      <c r="I278" s="45"/>
      <c r="J278" s="45"/>
    </row>
    <row r="279" spans="9:10" ht="12.75">
      <c r="I279" s="45"/>
      <c r="J279" s="45"/>
    </row>
    <row r="280" spans="9:10" ht="12.75">
      <c r="I280" s="45"/>
      <c r="J280" s="45"/>
    </row>
    <row r="281" spans="9:10" ht="12.75">
      <c r="I281" s="45"/>
      <c r="J281" s="45"/>
    </row>
    <row r="282" spans="9:10" ht="12.75">
      <c r="I282" s="45"/>
      <c r="J282" s="45"/>
    </row>
    <row r="283" spans="9:10" ht="12.75">
      <c r="I283" s="45"/>
      <c r="J283" s="45"/>
    </row>
    <row r="284" spans="9:10" ht="12.75">
      <c r="I284" s="45"/>
      <c r="J284" s="45"/>
    </row>
    <row r="285" spans="9:10" ht="12.75">
      <c r="I285" s="45"/>
      <c r="J285" s="45"/>
    </row>
  </sheetData>
  <sheetProtection password="CE07" sheet="1"/>
  <mergeCells count="77">
    <mergeCell ref="B32:C32"/>
    <mergeCell ref="D32:D33"/>
    <mergeCell ref="F32:F33"/>
    <mergeCell ref="K32:K33"/>
    <mergeCell ref="L32:L33"/>
    <mergeCell ref="B59:C59"/>
    <mergeCell ref="D59:E59"/>
    <mergeCell ref="B55:C55"/>
    <mergeCell ref="D55:E55"/>
    <mergeCell ref="B58:C58"/>
    <mergeCell ref="H61:I61"/>
    <mergeCell ref="B60:C60"/>
    <mergeCell ref="D60:E60"/>
    <mergeCell ref="F60:G60"/>
    <mergeCell ref="H60:I60"/>
    <mergeCell ref="F59:G59"/>
    <mergeCell ref="H59:I59"/>
    <mergeCell ref="D58:E58"/>
    <mergeCell ref="F58:G58"/>
    <mergeCell ref="H58:I58"/>
    <mergeCell ref="F17:F18"/>
    <mergeCell ref="L17:L18"/>
    <mergeCell ref="F57:G57"/>
    <mergeCell ref="H57:I57"/>
    <mergeCell ref="D29:D30"/>
    <mergeCell ref="F29:F30"/>
    <mergeCell ref="K29:K30"/>
    <mergeCell ref="B54:C54"/>
    <mergeCell ref="D54:E54"/>
    <mergeCell ref="F54:G54"/>
    <mergeCell ref="B57:C57"/>
    <mergeCell ref="D57:E57"/>
    <mergeCell ref="H55:I55"/>
    <mergeCell ref="D2:M2"/>
    <mergeCell ref="D1:M1"/>
    <mergeCell ref="A6:M6"/>
    <mergeCell ref="A7:M7"/>
    <mergeCell ref="A5:M5"/>
    <mergeCell ref="A10:M10"/>
    <mergeCell ref="A4:M4"/>
    <mergeCell ref="A14:C14"/>
    <mergeCell ref="D17:D18"/>
    <mergeCell ref="B17:C17"/>
    <mergeCell ref="C12:D12"/>
    <mergeCell ref="A12:B12"/>
    <mergeCell ref="B23:C23"/>
    <mergeCell ref="D23:D24"/>
    <mergeCell ref="B20:C20"/>
    <mergeCell ref="D20:D21"/>
    <mergeCell ref="K12:M12"/>
    <mergeCell ref="P23:P24"/>
    <mergeCell ref="B56:C56"/>
    <mergeCell ref="D56:E56"/>
    <mergeCell ref="F56:G56"/>
    <mergeCell ref="H56:I56"/>
    <mergeCell ref="F55:G55"/>
    <mergeCell ref="H54:I54"/>
    <mergeCell ref="G12:I12"/>
    <mergeCell ref="B29:C29"/>
    <mergeCell ref="Q23:Q24"/>
    <mergeCell ref="F23:F24"/>
    <mergeCell ref="O17:O18"/>
    <mergeCell ref="P17:P18"/>
    <mergeCell ref="Q17:Q18"/>
    <mergeCell ref="O23:O24"/>
    <mergeCell ref="L23:L24"/>
    <mergeCell ref="K23:K24"/>
    <mergeCell ref="K17:K18"/>
    <mergeCell ref="L29:L30"/>
    <mergeCell ref="F20:F21"/>
    <mergeCell ref="K20:K21"/>
    <mergeCell ref="L20:L21"/>
    <mergeCell ref="B26:C26"/>
    <mergeCell ref="D26:D27"/>
    <mergeCell ref="F26:F27"/>
    <mergeCell ref="K26:K27"/>
    <mergeCell ref="L26:L2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8"/>
  <dimension ref="A1:DO256"/>
  <sheetViews>
    <sheetView view="pageBreakPreview" zoomScaleSheetLayoutView="100" zoomScalePageLayoutView="0" workbookViewId="0" topLeftCell="A1">
      <selection activeCell="J196" sqref="J196:L197"/>
    </sheetView>
  </sheetViews>
  <sheetFormatPr defaultColWidth="9.140625" defaultRowHeight="12.75"/>
  <cols>
    <col min="1" max="1" width="2.7109375" style="6" customWidth="1"/>
    <col min="2" max="2" width="16.7109375" style="6" customWidth="1"/>
    <col min="3" max="3" width="2.7109375" style="4" customWidth="1"/>
    <col min="4" max="4" width="16.7109375" style="16" customWidth="1"/>
    <col min="5" max="5" width="2.7109375" style="16" customWidth="1"/>
    <col min="6" max="6" width="16.7109375" style="4" customWidth="1"/>
    <col min="7" max="7" width="2.7109375" style="4" customWidth="1"/>
    <col min="8" max="8" width="16.7109375" style="16" customWidth="1"/>
    <col min="9" max="9" width="2.7109375" style="17" customWidth="1"/>
    <col min="10" max="10" width="16.7109375" style="17" customWidth="1"/>
    <col min="11" max="11" width="2.7109375" style="17" customWidth="1"/>
    <col min="12" max="12" width="16.7109375" style="17" customWidth="1"/>
    <col min="13" max="14" width="2.7109375" style="17" customWidth="1"/>
    <col min="15" max="15" width="9.57421875" style="4" hidden="1" customWidth="1"/>
    <col min="16" max="16" width="0" style="4" hidden="1" customWidth="1"/>
    <col min="17" max="19" width="10.421875" style="4" hidden="1" customWidth="1"/>
    <col min="20" max="103" width="9.140625" style="4" customWidth="1"/>
    <col min="104" max="16384" width="9.140625" style="5" customWidth="1"/>
  </cols>
  <sheetData>
    <row r="1" spans="1:14" ht="39.75" customHeight="1">
      <c r="A1" s="49"/>
      <c r="B1" s="49"/>
      <c r="C1" s="49"/>
      <c r="D1" s="419" t="s">
        <v>153</v>
      </c>
      <c r="E1" s="419"/>
      <c r="F1" s="419"/>
      <c r="G1" s="419"/>
      <c r="H1" s="419"/>
      <c r="I1" s="419"/>
      <c r="J1" s="419"/>
      <c r="K1" s="419"/>
      <c r="L1" s="419"/>
      <c r="M1" s="419"/>
      <c r="N1" s="174"/>
    </row>
    <row r="2" spans="1:119" ht="39.75" customHeight="1">
      <c r="A2" s="49"/>
      <c r="B2" s="49"/>
      <c r="C2" s="49"/>
      <c r="D2" s="418" t="s">
        <v>27</v>
      </c>
      <c r="E2" s="418"/>
      <c r="F2" s="418"/>
      <c r="G2" s="418"/>
      <c r="H2" s="418"/>
      <c r="I2" s="418"/>
      <c r="J2" s="418"/>
      <c r="K2" s="418"/>
      <c r="L2" s="418"/>
      <c r="M2" s="418"/>
      <c r="N2" s="175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ht="19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9.5" customHeight="1">
      <c r="A4" s="430" t="s">
        <v>155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  <c r="N4" s="49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9.5" customHeight="1" thickBot="1">
      <c r="A5" s="424" t="s">
        <v>186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6"/>
      <c r="N5" s="19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9.5" customHeight="1">
      <c r="A6" s="420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15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9.5" customHeight="1">
      <c r="A7" s="422" t="s">
        <v>156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151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2:14" ht="19.5" customHeight="1" thickBot="1">
      <c r="B9" s="4"/>
      <c r="C9" s="16"/>
      <c r="D9" s="4"/>
      <c r="E9" s="4"/>
      <c r="F9" s="17"/>
      <c r="G9" s="17"/>
      <c r="L9" s="4"/>
      <c r="M9" s="4"/>
      <c r="N9" s="4"/>
    </row>
    <row r="10" spans="1:103" s="1" customFormat="1" ht="19.5" customHeight="1" thickBot="1">
      <c r="A10" s="427" t="s">
        <v>165</v>
      </c>
      <c r="B10" s="428"/>
      <c r="C10" s="428"/>
      <c r="D10" s="428"/>
      <c r="E10" s="428"/>
      <c r="F10" s="428"/>
      <c r="G10" s="428"/>
      <c r="H10" s="428"/>
      <c r="I10" s="104"/>
      <c r="J10" s="479"/>
      <c r="K10" s="479"/>
      <c r="L10" s="479"/>
      <c r="M10" s="480"/>
      <c r="N10" s="17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s="1" customFormat="1" ht="19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19" s="1" customFormat="1" ht="19.5" customHeight="1">
      <c r="A12" s="416" t="s">
        <v>3</v>
      </c>
      <c r="B12" s="417"/>
      <c r="C12" s="481">
        <f>fronte!D11</f>
        <v>0</v>
      </c>
      <c r="D12" s="482"/>
      <c r="E12" s="482"/>
      <c r="F12" s="483"/>
      <c r="G12" s="50"/>
      <c r="H12" s="496" t="s">
        <v>12</v>
      </c>
      <c r="I12" s="496"/>
      <c r="J12" s="497"/>
      <c r="K12" s="477"/>
      <c r="L12" s="478"/>
      <c r="M12" s="18"/>
      <c r="N12" s="1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1" customFormat="1" ht="19.5" customHeight="1">
      <c r="A13" s="18"/>
      <c r="B13" s="18"/>
      <c r="C13" s="18"/>
      <c r="D13" s="18"/>
      <c r="E13" s="18"/>
      <c r="F13" s="18"/>
      <c r="G13" s="18"/>
      <c r="H13" s="18"/>
      <c r="I13" s="48"/>
      <c r="J13" s="48"/>
      <c r="K13" s="18"/>
      <c r="L13" s="18"/>
      <c r="M13" s="18"/>
      <c r="N13" s="1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1" customFormat="1" ht="27.75" customHeight="1">
      <c r="A14" s="108"/>
      <c r="B14" s="463" t="s">
        <v>52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124"/>
      <c r="N14" s="1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4" ht="15" customHeight="1">
      <c r="A15" s="118"/>
      <c r="B15" s="475" t="s">
        <v>34</v>
      </c>
      <c r="C15" s="9"/>
      <c r="D15" s="475" t="s">
        <v>36</v>
      </c>
      <c r="E15" s="475"/>
      <c r="F15" s="475" t="s">
        <v>38</v>
      </c>
      <c r="G15" s="475"/>
      <c r="H15" s="475" t="s">
        <v>50</v>
      </c>
      <c r="I15" s="475"/>
      <c r="J15" s="475" t="s">
        <v>41</v>
      </c>
      <c r="K15" s="475"/>
      <c r="L15" s="475" t="s">
        <v>40</v>
      </c>
      <c r="M15" s="119"/>
      <c r="N15" s="9"/>
    </row>
    <row r="16" spans="1:14" ht="15" customHeight="1">
      <c r="A16" s="118"/>
      <c r="B16" s="475"/>
      <c r="C16" s="61"/>
      <c r="D16" s="475"/>
      <c r="E16" s="475"/>
      <c r="F16" s="475"/>
      <c r="G16" s="475"/>
      <c r="H16" s="475"/>
      <c r="I16" s="475"/>
      <c r="J16" s="475"/>
      <c r="K16" s="475"/>
      <c r="L16" s="475"/>
      <c r="M16" s="120"/>
      <c r="N16" s="61"/>
    </row>
    <row r="17" spans="1:14" ht="15" customHeight="1">
      <c r="A17" s="118"/>
      <c r="B17" s="79" t="s">
        <v>35</v>
      </c>
      <c r="C17" s="79"/>
      <c r="D17" s="79" t="s">
        <v>37</v>
      </c>
      <c r="E17" s="79"/>
      <c r="F17" s="79" t="s">
        <v>35</v>
      </c>
      <c r="G17" s="79"/>
      <c r="H17" s="80"/>
      <c r="I17" s="79"/>
      <c r="J17" s="79"/>
      <c r="K17" s="79"/>
      <c r="L17" s="79"/>
      <c r="M17" s="120"/>
      <c r="N17" s="61"/>
    </row>
    <row r="18" spans="1:14" ht="4.5" customHeight="1">
      <c r="A18" s="118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20"/>
      <c r="N18" s="61"/>
    </row>
    <row r="19" spans="1:14" ht="24" customHeight="1">
      <c r="A19" s="118"/>
      <c r="B19" s="81" t="s">
        <v>113</v>
      </c>
      <c r="C19" s="85"/>
      <c r="D19" s="86"/>
      <c r="E19" s="85"/>
      <c r="F19" s="83"/>
      <c r="G19" s="85"/>
      <c r="H19" s="82" t="e">
        <f>(D19*F19)/F29</f>
        <v>#DIV/0!</v>
      </c>
      <c r="I19" s="85"/>
      <c r="J19" s="142">
        <v>0</v>
      </c>
      <c r="K19" s="85"/>
      <c r="L19" s="89" t="e">
        <f>H19*J19</f>
        <v>#DIV/0!</v>
      </c>
      <c r="M19" s="120"/>
      <c r="N19" s="61"/>
    </row>
    <row r="20" spans="1:14" ht="4.5" customHeight="1">
      <c r="A20" s="118"/>
      <c r="B20" s="88"/>
      <c r="C20" s="85"/>
      <c r="D20" s="87"/>
      <c r="E20" s="85"/>
      <c r="F20" s="84"/>
      <c r="G20" s="85"/>
      <c r="H20" s="84"/>
      <c r="I20" s="85"/>
      <c r="J20" s="143"/>
      <c r="K20" s="85"/>
      <c r="L20" s="90"/>
      <c r="M20" s="120"/>
      <c r="N20" s="61"/>
    </row>
    <row r="21" spans="1:14" ht="24" customHeight="1">
      <c r="A21" s="118"/>
      <c r="B21" s="81" t="s">
        <v>114</v>
      </c>
      <c r="C21" s="85"/>
      <c r="D21" s="86"/>
      <c r="E21" s="85"/>
      <c r="F21" s="83"/>
      <c r="G21" s="85"/>
      <c r="H21" s="82" t="e">
        <f>(D21*F21)/F29</f>
        <v>#DIV/0!</v>
      </c>
      <c r="I21" s="85"/>
      <c r="J21" s="142">
        <v>5</v>
      </c>
      <c r="K21" s="85"/>
      <c r="L21" s="89" t="e">
        <f>H21*J21</f>
        <v>#DIV/0!</v>
      </c>
      <c r="M21" s="120"/>
      <c r="N21" s="61"/>
    </row>
    <row r="22" spans="1:14" ht="4.5" customHeight="1">
      <c r="A22" s="118"/>
      <c r="B22" s="88"/>
      <c r="C22" s="85"/>
      <c r="D22" s="87"/>
      <c r="E22" s="85"/>
      <c r="F22" s="84"/>
      <c r="G22" s="85"/>
      <c r="H22" s="84"/>
      <c r="I22" s="85"/>
      <c r="J22" s="143"/>
      <c r="K22" s="85"/>
      <c r="L22" s="90"/>
      <c r="M22" s="120"/>
      <c r="N22" s="61"/>
    </row>
    <row r="23" spans="1:14" ht="24" customHeight="1">
      <c r="A23" s="118"/>
      <c r="B23" s="81" t="s">
        <v>115</v>
      </c>
      <c r="C23" s="85"/>
      <c r="D23" s="86"/>
      <c r="E23" s="85"/>
      <c r="F23" s="83"/>
      <c r="G23" s="85"/>
      <c r="H23" s="82" t="e">
        <f>(D23*F23)/F29</f>
        <v>#DIV/0!</v>
      </c>
      <c r="I23" s="85"/>
      <c r="J23" s="142">
        <v>15</v>
      </c>
      <c r="K23" s="85"/>
      <c r="L23" s="89" t="e">
        <f>H23*J23</f>
        <v>#DIV/0!</v>
      </c>
      <c r="M23" s="120"/>
      <c r="N23" s="61"/>
    </row>
    <row r="24" spans="1:14" ht="4.5" customHeight="1">
      <c r="A24" s="118"/>
      <c r="B24" s="88"/>
      <c r="C24" s="85"/>
      <c r="D24" s="87"/>
      <c r="E24" s="85"/>
      <c r="F24" s="84"/>
      <c r="G24" s="85"/>
      <c r="H24" s="84"/>
      <c r="I24" s="85"/>
      <c r="J24" s="143"/>
      <c r="K24" s="85"/>
      <c r="L24" s="90"/>
      <c r="M24" s="120"/>
      <c r="N24" s="61"/>
    </row>
    <row r="25" spans="1:14" ht="24" customHeight="1">
      <c r="A25" s="118"/>
      <c r="B25" s="81" t="s">
        <v>116</v>
      </c>
      <c r="C25" s="85"/>
      <c r="D25" s="86"/>
      <c r="E25" s="85"/>
      <c r="F25" s="83"/>
      <c r="G25" s="85"/>
      <c r="H25" s="82" t="e">
        <f>(D25*F25)/F29</f>
        <v>#DIV/0!</v>
      </c>
      <c r="I25" s="85"/>
      <c r="J25" s="142">
        <v>30</v>
      </c>
      <c r="K25" s="85"/>
      <c r="L25" s="89" t="e">
        <f>H25*J25</f>
        <v>#DIV/0!</v>
      </c>
      <c r="M25" s="120"/>
      <c r="N25" s="61"/>
    </row>
    <row r="26" spans="1:14" ht="4.5" customHeight="1">
      <c r="A26" s="118"/>
      <c r="B26" s="88"/>
      <c r="C26" s="85"/>
      <c r="D26" s="87"/>
      <c r="E26" s="85"/>
      <c r="F26" s="84"/>
      <c r="G26" s="85"/>
      <c r="H26" s="84"/>
      <c r="I26" s="85"/>
      <c r="J26" s="143"/>
      <c r="K26" s="85"/>
      <c r="L26" s="90"/>
      <c r="M26" s="120"/>
      <c r="N26" s="61"/>
    </row>
    <row r="27" spans="1:14" ht="24" customHeight="1">
      <c r="A27" s="118"/>
      <c r="B27" s="81" t="s">
        <v>117</v>
      </c>
      <c r="C27" s="85"/>
      <c r="D27" s="86"/>
      <c r="E27" s="85"/>
      <c r="F27" s="83"/>
      <c r="G27" s="85"/>
      <c r="H27" s="82" t="e">
        <f>(D27*F27)/F29</f>
        <v>#DIV/0!</v>
      </c>
      <c r="I27" s="85"/>
      <c r="J27" s="142">
        <v>50</v>
      </c>
      <c r="K27" s="85"/>
      <c r="L27" s="89" t="e">
        <f>H27*J27</f>
        <v>#DIV/0!</v>
      </c>
      <c r="M27" s="120"/>
      <c r="N27" s="61"/>
    </row>
    <row r="28" spans="1:14" ht="4.5" customHeight="1">
      <c r="A28" s="118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120"/>
      <c r="N28" s="61"/>
    </row>
    <row r="29" spans="1:14" ht="18" customHeight="1">
      <c r="A29" s="118"/>
      <c r="B29" s="85"/>
      <c r="C29" s="85"/>
      <c r="D29" s="476" t="s">
        <v>39</v>
      </c>
      <c r="E29" s="489"/>
      <c r="F29" s="82">
        <f>SUM(F19:F27)</f>
        <v>0</v>
      </c>
      <c r="G29" s="85"/>
      <c r="H29" s="85"/>
      <c r="I29" s="85"/>
      <c r="J29" s="85"/>
      <c r="K29" s="85"/>
      <c r="L29" s="85"/>
      <c r="M29" s="120"/>
      <c r="N29" s="61"/>
    </row>
    <row r="30" spans="1:14" ht="18" customHeight="1">
      <c r="A30" s="121"/>
      <c r="B30" s="61"/>
      <c r="C30" s="61"/>
      <c r="D30" s="61"/>
      <c r="E30" s="61"/>
      <c r="F30" s="61"/>
      <c r="G30" s="61"/>
      <c r="H30" s="473" t="s">
        <v>40</v>
      </c>
      <c r="I30" s="473"/>
      <c r="J30" s="473"/>
      <c r="K30" s="473"/>
      <c r="L30" s="470" t="e">
        <f>SUM(L19:L27)</f>
        <v>#DIV/0!</v>
      </c>
      <c r="M30" s="120"/>
      <c r="N30" s="61"/>
    </row>
    <row r="31" spans="1:14" ht="18" customHeight="1">
      <c r="A31" s="122"/>
      <c r="B31" s="92"/>
      <c r="C31" s="92"/>
      <c r="D31" s="92"/>
      <c r="E31" s="92"/>
      <c r="F31" s="92"/>
      <c r="G31" s="92"/>
      <c r="H31" s="474"/>
      <c r="I31" s="474"/>
      <c r="J31" s="474"/>
      <c r="K31" s="474"/>
      <c r="L31" s="505"/>
      <c r="M31" s="123"/>
      <c r="N31" s="61"/>
    </row>
    <row r="32" spans="1:14" ht="9.75" customHeight="1">
      <c r="A32" s="8"/>
      <c r="B32" s="61"/>
      <c r="C32" s="61"/>
      <c r="D32" s="61"/>
      <c r="E32" s="61"/>
      <c r="F32" s="61"/>
      <c r="G32" s="61"/>
      <c r="H32" s="111"/>
      <c r="I32" s="111"/>
      <c r="J32" s="111"/>
      <c r="K32" s="111"/>
      <c r="L32" s="110"/>
      <c r="M32" s="61"/>
      <c r="N32" s="61"/>
    </row>
    <row r="33" spans="1:119" s="1" customFormat="1" ht="27.75" customHeight="1">
      <c r="A33" s="108"/>
      <c r="B33" s="463" t="s">
        <v>53</v>
      </c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124"/>
      <c r="N33" s="1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4" ht="15" customHeight="1">
      <c r="A34" s="121"/>
      <c r="B34" s="475" t="s">
        <v>47</v>
      </c>
      <c r="C34" s="475"/>
      <c r="D34" s="475"/>
      <c r="E34" s="475"/>
      <c r="F34" s="475" t="s">
        <v>42</v>
      </c>
      <c r="G34" s="475"/>
      <c r="H34" s="13"/>
      <c r="I34" s="13"/>
      <c r="J34" s="13"/>
      <c r="K34" s="13"/>
      <c r="L34" s="13"/>
      <c r="M34" s="120"/>
      <c r="N34" s="61"/>
    </row>
    <row r="35" spans="1:14" ht="15" customHeight="1">
      <c r="A35" s="121"/>
      <c r="B35" s="475"/>
      <c r="C35" s="475"/>
      <c r="D35" s="475"/>
      <c r="E35" s="475"/>
      <c r="F35" s="475"/>
      <c r="G35" s="475"/>
      <c r="H35" s="475"/>
      <c r="I35" s="475"/>
      <c r="J35" s="475"/>
      <c r="K35" s="13"/>
      <c r="L35" s="13"/>
      <c r="M35" s="120"/>
      <c r="N35" s="61"/>
    </row>
    <row r="36" spans="1:14" ht="15" customHeight="1">
      <c r="A36" s="121"/>
      <c r="B36" s="57"/>
      <c r="C36" s="57"/>
      <c r="D36" s="57"/>
      <c r="E36" s="57"/>
      <c r="F36" s="138" t="s">
        <v>35</v>
      </c>
      <c r="G36" s="13"/>
      <c r="H36" s="475"/>
      <c r="I36" s="475"/>
      <c r="J36" s="475"/>
      <c r="K36" s="13"/>
      <c r="L36" s="102"/>
      <c r="M36" s="120"/>
      <c r="N36" s="61"/>
    </row>
    <row r="37" spans="1:14" ht="3.75" customHeight="1">
      <c r="A37" s="121"/>
      <c r="B37" s="79"/>
      <c r="C37" s="79"/>
      <c r="D37" s="79"/>
      <c r="E37" s="79"/>
      <c r="F37" s="79"/>
      <c r="G37" s="79"/>
      <c r="H37" s="80"/>
      <c r="I37" s="79"/>
      <c r="J37" s="79"/>
      <c r="K37" s="79"/>
      <c r="L37" s="79"/>
      <c r="M37" s="120"/>
      <c r="N37" s="61"/>
    </row>
    <row r="38" spans="1:14" ht="12" customHeight="1">
      <c r="A38" s="121"/>
      <c r="B38" s="490" t="s">
        <v>43</v>
      </c>
      <c r="C38" s="490"/>
      <c r="D38" s="490"/>
      <c r="E38" s="61"/>
      <c r="F38" s="486"/>
      <c r="G38" s="61"/>
      <c r="H38" s="100"/>
      <c r="I38" s="484"/>
      <c r="J38" s="494"/>
      <c r="K38" s="61"/>
      <c r="L38" s="484"/>
      <c r="M38" s="120"/>
      <c r="N38" s="61"/>
    </row>
    <row r="39" spans="1:14" ht="12" customHeight="1">
      <c r="A39" s="121"/>
      <c r="B39" s="490"/>
      <c r="C39" s="490"/>
      <c r="D39" s="490"/>
      <c r="E39" s="61"/>
      <c r="F39" s="487"/>
      <c r="G39" s="61"/>
      <c r="H39" s="100"/>
      <c r="I39" s="484"/>
      <c r="J39" s="494"/>
      <c r="K39" s="61"/>
      <c r="L39" s="484"/>
      <c r="M39" s="120"/>
      <c r="N39" s="61"/>
    </row>
    <row r="40" spans="1:14" ht="3.75" customHeight="1">
      <c r="A40" s="121"/>
      <c r="B40" s="139"/>
      <c r="C40" s="139"/>
      <c r="D40" s="139"/>
      <c r="E40" s="125"/>
      <c r="F40" s="139"/>
      <c r="G40" s="61"/>
      <c r="H40" s="61"/>
      <c r="I40" s="61"/>
      <c r="J40" s="61"/>
      <c r="K40" s="61"/>
      <c r="L40" s="61"/>
      <c r="M40" s="120"/>
      <c r="N40" s="61"/>
    </row>
    <row r="41" spans="1:14" ht="3.75" customHeight="1">
      <c r="A41" s="121"/>
      <c r="B41" s="9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120"/>
      <c r="N41" s="61"/>
    </row>
    <row r="42" spans="1:14" ht="10.5" customHeight="1">
      <c r="A42" s="121"/>
      <c r="B42" s="500" t="s">
        <v>44</v>
      </c>
      <c r="C42" s="115"/>
      <c r="D42" s="126" t="s">
        <v>45</v>
      </c>
      <c r="F42" s="491"/>
      <c r="G42" s="9"/>
      <c r="H42" s="488"/>
      <c r="I42" s="467"/>
      <c r="J42" s="467"/>
      <c r="K42" s="467"/>
      <c r="L42" s="467"/>
      <c r="M42" s="127"/>
      <c r="N42" s="16"/>
    </row>
    <row r="43" spans="1:14" ht="1.5" customHeight="1">
      <c r="A43" s="121"/>
      <c r="B43" s="500"/>
      <c r="C43" s="128"/>
      <c r="D43" s="126"/>
      <c r="F43" s="492"/>
      <c r="G43" s="9"/>
      <c r="H43" s="488"/>
      <c r="I43" s="467"/>
      <c r="J43" s="467"/>
      <c r="K43" s="467"/>
      <c r="L43" s="467"/>
      <c r="M43" s="127"/>
      <c r="N43" s="16"/>
    </row>
    <row r="44" spans="1:14" ht="10.5" customHeight="1">
      <c r="A44" s="121"/>
      <c r="B44" s="500"/>
      <c r="C44" s="115"/>
      <c r="D44" s="126" t="s">
        <v>46</v>
      </c>
      <c r="F44" s="493"/>
      <c r="G44" s="9"/>
      <c r="H44" s="442"/>
      <c r="I44" s="35"/>
      <c r="J44" s="495"/>
      <c r="K44" s="16"/>
      <c r="L44" s="442"/>
      <c r="M44" s="127"/>
      <c r="N44" s="16"/>
    </row>
    <row r="45" spans="1:14" ht="3.75" customHeight="1">
      <c r="A45" s="129"/>
      <c r="B45" s="139"/>
      <c r="C45" s="139"/>
      <c r="D45" s="139"/>
      <c r="E45" s="125"/>
      <c r="F45" s="139"/>
      <c r="G45" s="9"/>
      <c r="H45" s="442"/>
      <c r="I45" s="35"/>
      <c r="J45" s="495"/>
      <c r="K45" s="16"/>
      <c r="L45" s="442"/>
      <c r="M45" s="127"/>
      <c r="N45" s="16"/>
    </row>
    <row r="46" spans="1:14" ht="3.75" customHeight="1">
      <c r="A46" s="129"/>
      <c r="B46" s="35"/>
      <c r="C46" s="35"/>
      <c r="D46" s="35"/>
      <c r="E46" s="35"/>
      <c r="F46" s="35"/>
      <c r="G46" s="9"/>
      <c r="I46" s="35"/>
      <c r="J46" s="35"/>
      <c r="K46" s="16"/>
      <c r="L46" s="16"/>
      <c r="M46" s="127"/>
      <c r="N46" s="16"/>
    </row>
    <row r="47" spans="1:14" ht="12" customHeight="1">
      <c r="A47" s="129"/>
      <c r="B47" s="485" t="s">
        <v>48</v>
      </c>
      <c r="C47" s="485"/>
      <c r="D47" s="485"/>
      <c r="E47" s="35"/>
      <c r="F47" s="498"/>
      <c r="G47" s="9"/>
      <c r="I47" s="35"/>
      <c r="J47" s="35"/>
      <c r="K47" s="16"/>
      <c r="L47" s="16"/>
      <c r="M47" s="127"/>
      <c r="N47" s="16"/>
    </row>
    <row r="48" spans="1:14" ht="12" customHeight="1">
      <c r="A48" s="121"/>
      <c r="B48" s="485"/>
      <c r="C48" s="485"/>
      <c r="D48" s="485"/>
      <c r="E48" s="61"/>
      <c r="F48" s="499"/>
      <c r="G48" s="9"/>
      <c r="I48" s="35"/>
      <c r="J48" s="35"/>
      <c r="K48" s="35"/>
      <c r="L48" s="35"/>
      <c r="M48" s="127"/>
      <c r="N48" s="16"/>
    </row>
    <row r="49" spans="1:14" ht="3.75" customHeight="1">
      <c r="A49" s="121"/>
      <c r="B49" s="139"/>
      <c r="C49" s="139"/>
      <c r="D49" s="139"/>
      <c r="E49" s="125"/>
      <c r="F49" s="139"/>
      <c r="G49" s="16"/>
      <c r="I49" s="35"/>
      <c r="J49" s="35"/>
      <c r="K49" s="35"/>
      <c r="L49" s="35"/>
      <c r="M49" s="127"/>
      <c r="N49" s="16"/>
    </row>
    <row r="50" spans="1:14" ht="3.75" customHeight="1">
      <c r="A50" s="121"/>
      <c r="B50" s="8"/>
      <c r="C50" s="9"/>
      <c r="F50" s="16"/>
      <c r="G50" s="16"/>
      <c r="I50" s="35"/>
      <c r="J50" s="35"/>
      <c r="K50" s="35"/>
      <c r="L50" s="35"/>
      <c r="M50" s="127"/>
      <c r="N50" s="16"/>
    </row>
    <row r="51" spans="1:14" ht="12" customHeight="1">
      <c r="A51" s="121"/>
      <c r="B51" s="485" t="s">
        <v>49</v>
      </c>
      <c r="C51" s="485"/>
      <c r="D51" s="485"/>
      <c r="F51" s="501"/>
      <c r="G51" s="16"/>
      <c r="I51" s="35"/>
      <c r="J51" s="35"/>
      <c r="K51" s="35"/>
      <c r="L51" s="35"/>
      <c r="M51" s="127"/>
      <c r="N51" s="16"/>
    </row>
    <row r="52" spans="1:14" ht="12" customHeight="1">
      <c r="A52" s="121"/>
      <c r="B52" s="485"/>
      <c r="C52" s="485"/>
      <c r="D52" s="485"/>
      <c r="E52" s="61"/>
      <c r="F52" s="502"/>
      <c r="G52" s="9"/>
      <c r="I52" s="35"/>
      <c r="J52" s="35"/>
      <c r="K52" s="35"/>
      <c r="L52" s="35"/>
      <c r="M52" s="127"/>
      <c r="N52" s="16"/>
    </row>
    <row r="53" spans="1:14" ht="3.75" customHeight="1">
      <c r="A53" s="121"/>
      <c r="B53" s="139"/>
      <c r="C53" s="139"/>
      <c r="D53" s="139"/>
      <c r="E53" s="125"/>
      <c r="F53" s="139"/>
      <c r="G53" s="9"/>
      <c r="I53" s="35"/>
      <c r="J53" s="35"/>
      <c r="K53" s="16"/>
      <c r="L53" s="16"/>
      <c r="M53" s="127"/>
      <c r="N53" s="16"/>
    </row>
    <row r="54" spans="1:14" ht="3.75" customHeight="1">
      <c r="A54" s="121"/>
      <c r="B54" s="8"/>
      <c r="C54" s="9"/>
      <c r="F54" s="9"/>
      <c r="G54" s="9"/>
      <c r="I54" s="35"/>
      <c r="J54" s="35"/>
      <c r="K54" s="16"/>
      <c r="L54" s="16"/>
      <c r="M54" s="127"/>
      <c r="N54" s="16"/>
    </row>
    <row r="55" spans="1:14" ht="18" customHeight="1">
      <c r="A55" s="121"/>
      <c r="B55" s="8"/>
      <c r="C55" s="9"/>
      <c r="D55" s="476" t="s">
        <v>51</v>
      </c>
      <c r="E55" s="489"/>
      <c r="F55" s="98">
        <f>SUM(F38:F52)</f>
        <v>0</v>
      </c>
      <c r="G55" s="9"/>
      <c r="H55" s="101" t="s">
        <v>54</v>
      </c>
      <c r="I55" s="484" t="s">
        <v>55</v>
      </c>
      <c r="J55" s="508" t="e">
        <f>F55/F29*100</f>
        <v>#DIV/0!</v>
      </c>
      <c r="K55" s="16"/>
      <c r="L55" s="16"/>
      <c r="M55" s="127"/>
      <c r="N55" s="16"/>
    </row>
    <row r="56" spans="1:14" ht="18" customHeight="1">
      <c r="A56" s="121"/>
      <c r="B56" s="8"/>
      <c r="C56" s="9"/>
      <c r="D56" s="99"/>
      <c r="E56" s="99"/>
      <c r="F56" s="99"/>
      <c r="G56" s="9"/>
      <c r="H56" s="100" t="s">
        <v>39</v>
      </c>
      <c r="I56" s="484"/>
      <c r="J56" s="508"/>
      <c r="K56" s="16"/>
      <c r="L56" s="16"/>
      <c r="M56" s="127"/>
      <c r="N56" s="16"/>
    </row>
    <row r="57" spans="1:14" ht="15" customHeight="1">
      <c r="A57" s="121"/>
      <c r="B57" s="503" t="s">
        <v>80</v>
      </c>
      <c r="C57" s="503"/>
      <c r="D57" s="503"/>
      <c r="E57" s="13"/>
      <c r="F57" s="475" t="s">
        <v>123</v>
      </c>
      <c r="G57" s="13"/>
      <c r="H57" s="13"/>
      <c r="I57" s="13"/>
      <c r="J57" s="13"/>
      <c r="K57" s="13"/>
      <c r="L57" s="13"/>
      <c r="M57" s="120"/>
      <c r="N57" s="61"/>
    </row>
    <row r="58" spans="1:14" ht="15" customHeight="1">
      <c r="A58" s="121"/>
      <c r="B58" s="503"/>
      <c r="C58" s="503"/>
      <c r="D58" s="503"/>
      <c r="E58" s="13"/>
      <c r="F58" s="475"/>
      <c r="G58" s="13"/>
      <c r="H58" s="475"/>
      <c r="I58" s="475"/>
      <c r="J58" s="475"/>
      <c r="K58" s="13"/>
      <c r="L58" s="13"/>
      <c r="M58" s="120"/>
      <c r="N58" s="61"/>
    </row>
    <row r="59" spans="1:14" ht="3.75" customHeight="1">
      <c r="A59" s="121"/>
      <c r="B59" s="139"/>
      <c r="C59" s="139"/>
      <c r="D59" s="139"/>
      <c r="E59" s="125"/>
      <c r="F59" s="139"/>
      <c r="G59" s="13"/>
      <c r="H59" s="61"/>
      <c r="I59" s="61"/>
      <c r="J59" s="61"/>
      <c r="K59" s="61"/>
      <c r="L59" s="61"/>
      <c r="M59" s="120"/>
      <c r="N59" s="61"/>
    </row>
    <row r="60" spans="1:14" ht="3.75" customHeight="1">
      <c r="A60" s="121"/>
      <c r="B60" s="91"/>
      <c r="C60" s="61"/>
      <c r="D60" s="61"/>
      <c r="E60" s="13"/>
      <c r="F60" s="61"/>
      <c r="G60" s="13"/>
      <c r="H60" s="61"/>
      <c r="I60" s="61"/>
      <c r="J60" s="61"/>
      <c r="K60" s="61"/>
      <c r="L60" s="61"/>
      <c r="M60" s="120"/>
      <c r="N60" s="61"/>
    </row>
    <row r="61" spans="1:14" ht="12" customHeight="1">
      <c r="A61" s="121"/>
      <c r="B61" s="106" t="s">
        <v>76</v>
      </c>
      <c r="C61" s="107"/>
      <c r="D61" s="78"/>
      <c r="E61" s="13"/>
      <c r="F61" s="113">
        <v>0</v>
      </c>
      <c r="G61" s="13"/>
      <c r="H61" s="105"/>
      <c r="I61" s="467"/>
      <c r="J61" s="467"/>
      <c r="K61" s="467"/>
      <c r="L61" s="467"/>
      <c r="M61" s="127"/>
      <c r="N61" s="16"/>
    </row>
    <row r="62" spans="1:14" ht="3.75" customHeight="1">
      <c r="A62" s="129"/>
      <c r="B62" s="139"/>
      <c r="C62" s="139"/>
      <c r="D62" s="139"/>
      <c r="E62" s="125"/>
      <c r="F62" s="139"/>
      <c r="G62" s="13"/>
      <c r="I62" s="35"/>
      <c r="J62" s="35"/>
      <c r="K62" s="16"/>
      <c r="L62" s="16"/>
      <c r="M62" s="127"/>
      <c r="N62" s="16"/>
    </row>
    <row r="63" spans="1:14" ht="3.75" customHeight="1">
      <c r="A63" s="129"/>
      <c r="B63" s="35"/>
      <c r="C63" s="35"/>
      <c r="D63" s="35"/>
      <c r="E63" s="13"/>
      <c r="F63" s="35"/>
      <c r="G63" s="13"/>
      <c r="I63" s="35"/>
      <c r="J63" s="35"/>
      <c r="K63" s="16"/>
      <c r="L63" s="16"/>
      <c r="M63" s="127"/>
      <c r="N63" s="16"/>
    </row>
    <row r="64" spans="1:14" ht="12" customHeight="1">
      <c r="A64" s="121"/>
      <c r="B64" s="106" t="s">
        <v>79</v>
      </c>
      <c r="C64" s="107"/>
      <c r="D64" s="78"/>
      <c r="E64" s="13"/>
      <c r="F64" s="113">
        <v>10</v>
      </c>
      <c r="G64" s="13"/>
      <c r="H64" s="105"/>
      <c r="I64" s="467"/>
      <c r="J64" s="467"/>
      <c r="K64" s="467"/>
      <c r="L64" s="467"/>
      <c r="M64" s="127"/>
      <c r="N64" s="16"/>
    </row>
    <row r="65" spans="1:14" ht="3.75" customHeight="1">
      <c r="A65" s="129"/>
      <c r="B65" s="139"/>
      <c r="C65" s="139"/>
      <c r="D65" s="139"/>
      <c r="E65" s="125"/>
      <c r="F65" s="139"/>
      <c r="G65" s="13"/>
      <c r="I65" s="35"/>
      <c r="J65" s="35"/>
      <c r="K65" s="16"/>
      <c r="L65" s="16"/>
      <c r="M65" s="127"/>
      <c r="N65" s="16"/>
    </row>
    <row r="66" spans="1:14" ht="3.75" customHeight="1">
      <c r="A66" s="129"/>
      <c r="B66" s="35"/>
      <c r="C66" s="35"/>
      <c r="D66" s="35"/>
      <c r="E66" s="13"/>
      <c r="F66" s="35"/>
      <c r="G66" s="13"/>
      <c r="I66" s="35"/>
      <c r="J66" s="35"/>
      <c r="K66" s="16"/>
      <c r="L66" s="16"/>
      <c r="M66" s="127"/>
      <c r="N66" s="16"/>
    </row>
    <row r="67" spans="1:14" ht="12" customHeight="1">
      <c r="A67" s="121"/>
      <c r="B67" s="106" t="s">
        <v>78</v>
      </c>
      <c r="C67" s="107"/>
      <c r="D67" s="78"/>
      <c r="E67" s="13"/>
      <c r="F67" s="113">
        <v>20</v>
      </c>
      <c r="G67" s="13"/>
      <c r="H67" s="473" t="s">
        <v>56</v>
      </c>
      <c r="I67" s="473"/>
      <c r="J67" s="473"/>
      <c r="K67" s="473"/>
      <c r="L67" s="471" t="e">
        <f>IF(J55&gt;100,F70,IF(J55&gt;75,F67,IF(J55&gt;50,F64,F61)))</f>
        <v>#DIV/0!</v>
      </c>
      <c r="M67" s="127"/>
      <c r="N67" s="16"/>
    </row>
    <row r="68" spans="1:14" ht="3.75" customHeight="1">
      <c r="A68" s="129"/>
      <c r="B68" s="139"/>
      <c r="C68" s="139"/>
      <c r="D68" s="139"/>
      <c r="E68" s="125"/>
      <c r="F68" s="139"/>
      <c r="G68" s="13"/>
      <c r="H68" s="473"/>
      <c r="I68" s="473"/>
      <c r="J68" s="473"/>
      <c r="K68" s="473"/>
      <c r="L68" s="471"/>
      <c r="M68" s="127"/>
      <c r="N68" s="16"/>
    </row>
    <row r="69" spans="1:14" ht="3.75" customHeight="1">
      <c r="A69" s="129"/>
      <c r="B69" s="35"/>
      <c r="C69" s="35"/>
      <c r="D69" s="35"/>
      <c r="E69" s="13"/>
      <c r="F69" s="35"/>
      <c r="G69" s="13"/>
      <c r="H69" s="473"/>
      <c r="I69" s="473"/>
      <c r="J69" s="473"/>
      <c r="K69" s="473"/>
      <c r="L69" s="471"/>
      <c r="M69" s="127"/>
      <c r="N69" s="16"/>
    </row>
    <row r="70" spans="1:14" ht="12" customHeight="1">
      <c r="A70" s="121"/>
      <c r="B70" s="106" t="s">
        <v>77</v>
      </c>
      <c r="C70" s="107"/>
      <c r="D70" s="78"/>
      <c r="E70" s="13"/>
      <c r="F70" s="113">
        <v>30</v>
      </c>
      <c r="G70" s="13"/>
      <c r="H70" s="473"/>
      <c r="I70" s="473"/>
      <c r="J70" s="473"/>
      <c r="K70" s="473"/>
      <c r="L70" s="471"/>
      <c r="M70" s="127"/>
      <c r="N70" s="16"/>
    </row>
    <row r="71" spans="1:14" ht="3.75" customHeight="1">
      <c r="A71" s="130"/>
      <c r="B71" s="93"/>
      <c r="C71" s="93"/>
      <c r="D71" s="93"/>
      <c r="E71" s="109"/>
      <c r="F71" s="93"/>
      <c r="G71" s="109"/>
      <c r="H71" s="474"/>
      <c r="I71" s="474"/>
      <c r="J71" s="474"/>
      <c r="K71" s="474"/>
      <c r="L71" s="472"/>
      <c r="M71" s="131"/>
      <c r="N71" s="16"/>
    </row>
    <row r="72" spans="1:14" ht="9.75" customHeight="1">
      <c r="A72" s="8"/>
      <c r="B72" s="61"/>
      <c r="C72" s="61"/>
      <c r="D72" s="61"/>
      <c r="E72" s="61"/>
      <c r="F72" s="61"/>
      <c r="G72" s="61"/>
      <c r="H72" s="111"/>
      <c r="I72" s="111"/>
      <c r="J72" s="111"/>
      <c r="K72" s="111"/>
      <c r="L72" s="110"/>
      <c r="M72" s="61"/>
      <c r="N72" s="61"/>
    </row>
    <row r="73" spans="1:119" s="1" customFormat="1" ht="27.75" customHeight="1">
      <c r="A73" s="108"/>
      <c r="B73" s="463" t="s">
        <v>157</v>
      </c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124"/>
      <c r="N73" s="1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4" ht="15" customHeight="1">
      <c r="A74" s="121"/>
      <c r="B74" s="503" t="s">
        <v>75</v>
      </c>
      <c r="C74" s="503"/>
      <c r="D74" s="503"/>
      <c r="E74" s="475"/>
      <c r="F74" s="475" t="s">
        <v>123</v>
      </c>
      <c r="G74" s="475"/>
      <c r="H74" s="13"/>
      <c r="I74" s="13"/>
      <c r="J74" s="13"/>
      <c r="K74" s="13"/>
      <c r="L74" s="13"/>
      <c r="M74" s="120"/>
      <c r="N74" s="61"/>
    </row>
    <row r="75" spans="1:15" ht="15" customHeight="1">
      <c r="A75" s="121"/>
      <c r="B75" s="503"/>
      <c r="C75" s="503"/>
      <c r="D75" s="503"/>
      <c r="E75" s="475"/>
      <c r="F75" s="475"/>
      <c r="G75" s="475"/>
      <c r="H75" s="475"/>
      <c r="I75" s="475"/>
      <c r="J75" s="475"/>
      <c r="K75" s="13"/>
      <c r="L75" s="13"/>
      <c r="M75" s="120"/>
      <c r="N75" s="61"/>
      <c r="O75" s="4">
        <f>SUM(O78:O93)</f>
        <v>0</v>
      </c>
    </row>
    <row r="76" spans="1:14" ht="3.75" customHeight="1">
      <c r="A76" s="121"/>
      <c r="B76" s="139"/>
      <c r="C76" s="139"/>
      <c r="D76" s="139"/>
      <c r="E76" s="125"/>
      <c r="F76" s="139"/>
      <c r="G76" s="61"/>
      <c r="H76" s="61"/>
      <c r="I76" s="61"/>
      <c r="J76" s="61"/>
      <c r="K76" s="61"/>
      <c r="L76" s="61"/>
      <c r="M76" s="120"/>
      <c r="N76" s="61"/>
    </row>
    <row r="77" spans="1:14" ht="3.75" customHeight="1">
      <c r="A77" s="121"/>
      <c r="B77" s="9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120"/>
      <c r="N77" s="61"/>
    </row>
    <row r="78" spans="1:15" ht="12" customHeight="1">
      <c r="A78" s="121"/>
      <c r="B78" s="106">
        <v>0</v>
      </c>
      <c r="C78" s="95"/>
      <c r="D78" s="78"/>
      <c r="F78" s="113">
        <v>0</v>
      </c>
      <c r="G78" s="9"/>
      <c r="H78" s="105"/>
      <c r="I78" s="467"/>
      <c r="J78" s="467"/>
      <c r="K78" s="467"/>
      <c r="L78" s="467"/>
      <c r="M78" s="127"/>
      <c r="N78" s="16"/>
      <c r="O78" s="4">
        <f>IF(C78="x",F78,0)</f>
        <v>0</v>
      </c>
    </row>
    <row r="79" spans="1:15" ht="3.75" customHeight="1">
      <c r="A79" s="129"/>
      <c r="B79" s="139"/>
      <c r="C79" s="139"/>
      <c r="D79" s="139"/>
      <c r="E79" s="125"/>
      <c r="F79" s="139"/>
      <c r="G79" s="9"/>
      <c r="I79" s="35"/>
      <c r="J79" s="35"/>
      <c r="K79" s="16"/>
      <c r="L79" s="16"/>
      <c r="M79" s="127"/>
      <c r="N79" s="16"/>
      <c r="O79" s="4">
        <f aca="true" t="shared" si="0" ref="O79:O93">IF(C79="x",F79,0)</f>
        <v>0</v>
      </c>
    </row>
    <row r="80" spans="1:15" ht="3.75" customHeight="1">
      <c r="A80" s="129"/>
      <c r="B80" s="35"/>
      <c r="C80" s="132"/>
      <c r="D80" s="35"/>
      <c r="E80" s="35"/>
      <c r="F80" s="35"/>
      <c r="G80" s="9"/>
      <c r="I80" s="35"/>
      <c r="J80" s="35"/>
      <c r="K80" s="16"/>
      <c r="L80" s="16"/>
      <c r="M80" s="127"/>
      <c r="N80" s="16"/>
      <c r="O80" s="4">
        <f t="shared" si="0"/>
        <v>0</v>
      </c>
    </row>
    <row r="81" spans="1:15" ht="12" customHeight="1">
      <c r="A81" s="121"/>
      <c r="B81" s="106">
        <v>1</v>
      </c>
      <c r="C81" s="95"/>
      <c r="D81" s="78"/>
      <c r="F81" s="113">
        <v>10</v>
      </c>
      <c r="G81" s="9"/>
      <c r="H81" s="105"/>
      <c r="I81" s="467"/>
      <c r="J81" s="467"/>
      <c r="K81" s="467"/>
      <c r="L81" s="467"/>
      <c r="M81" s="127"/>
      <c r="N81" s="16"/>
      <c r="O81" s="4">
        <f t="shared" si="0"/>
        <v>0</v>
      </c>
    </row>
    <row r="82" spans="1:15" ht="3.75" customHeight="1">
      <c r="A82" s="129"/>
      <c r="B82" s="139"/>
      <c r="C82" s="139"/>
      <c r="D82" s="139"/>
      <c r="E82" s="125"/>
      <c r="F82" s="139"/>
      <c r="G82" s="9"/>
      <c r="I82" s="35"/>
      <c r="J82" s="35"/>
      <c r="K82" s="16"/>
      <c r="L82" s="16"/>
      <c r="M82" s="127"/>
      <c r="N82" s="16"/>
      <c r="O82" s="4">
        <f t="shared" si="0"/>
        <v>0</v>
      </c>
    </row>
    <row r="83" spans="1:15" ht="3.75" customHeight="1">
      <c r="A83" s="129"/>
      <c r="B83" s="35"/>
      <c r="C83" s="132"/>
      <c r="D83" s="35"/>
      <c r="E83" s="35"/>
      <c r="F83" s="35"/>
      <c r="G83" s="9"/>
      <c r="I83" s="35"/>
      <c r="J83" s="35"/>
      <c r="K83" s="16"/>
      <c r="L83" s="16"/>
      <c r="M83" s="127"/>
      <c r="N83" s="16"/>
      <c r="O83" s="4">
        <f t="shared" si="0"/>
        <v>0</v>
      </c>
    </row>
    <row r="84" spans="1:15" ht="12" customHeight="1">
      <c r="A84" s="121"/>
      <c r="B84" s="106">
        <v>2</v>
      </c>
      <c r="C84" s="95"/>
      <c r="D84" s="78"/>
      <c r="F84" s="113">
        <v>20</v>
      </c>
      <c r="G84" s="9"/>
      <c r="H84" s="105"/>
      <c r="I84" s="467"/>
      <c r="J84" s="467"/>
      <c r="K84" s="467"/>
      <c r="L84" s="467"/>
      <c r="M84" s="127"/>
      <c r="N84" s="16"/>
      <c r="O84" s="4">
        <f t="shared" si="0"/>
        <v>0</v>
      </c>
    </row>
    <row r="85" spans="1:15" ht="3.75" customHeight="1">
      <c r="A85" s="129"/>
      <c r="B85" s="139"/>
      <c r="C85" s="139"/>
      <c r="D85" s="139"/>
      <c r="E85" s="125"/>
      <c r="F85" s="139"/>
      <c r="G85" s="9"/>
      <c r="I85" s="35"/>
      <c r="J85" s="35"/>
      <c r="K85" s="16"/>
      <c r="L85" s="16"/>
      <c r="M85" s="127"/>
      <c r="N85" s="16"/>
      <c r="O85" s="4">
        <f t="shared" si="0"/>
        <v>0</v>
      </c>
    </row>
    <row r="86" spans="1:15" ht="3.75" customHeight="1">
      <c r="A86" s="129"/>
      <c r="B86" s="35"/>
      <c r="C86" s="132"/>
      <c r="D86" s="35"/>
      <c r="E86" s="35"/>
      <c r="F86" s="35"/>
      <c r="G86" s="9"/>
      <c r="I86" s="35"/>
      <c r="J86" s="35"/>
      <c r="K86" s="16"/>
      <c r="L86" s="16"/>
      <c r="M86" s="127"/>
      <c r="N86" s="16"/>
      <c r="O86" s="4">
        <f t="shared" si="0"/>
        <v>0</v>
      </c>
    </row>
    <row r="87" spans="1:15" ht="12" customHeight="1">
      <c r="A87" s="121"/>
      <c r="B87" s="106">
        <v>3</v>
      </c>
      <c r="C87" s="95"/>
      <c r="D87" s="78"/>
      <c r="F87" s="113">
        <v>30</v>
      </c>
      <c r="G87" s="9"/>
      <c r="H87" s="105"/>
      <c r="I87" s="467"/>
      <c r="J87" s="467"/>
      <c r="K87" s="467"/>
      <c r="L87" s="467"/>
      <c r="M87" s="127"/>
      <c r="N87" s="16"/>
      <c r="O87" s="4">
        <f t="shared" si="0"/>
        <v>0</v>
      </c>
    </row>
    <row r="88" spans="1:15" ht="3.75" customHeight="1">
      <c r="A88" s="129"/>
      <c r="B88" s="139"/>
      <c r="C88" s="139"/>
      <c r="D88" s="139"/>
      <c r="E88" s="125"/>
      <c r="F88" s="139"/>
      <c r="G88" s="9"/>
      <c r="I88" s="35"/>
      <c r="J88" s="35"/>
      <c r="K88" s="16"/>
      <c r="L88" s="16"/>
      <c r="M88" s="127"/>
      <c r="N88" s="16"/>
      <c r="O88" s="4">
        <f t="shared" si="0"/>
        <v>0</v>
      </c>
    </row>
    <row r="89" spans="1:15" ht="3.75" customHeight="1">
      <c r="A89" s="129"/>
      <c r="B89" s="35"/>
      <c r="C89" s="132"/>
      <c r="D89" s="35"/>
      <c r="E89" s="35"/>
      <c r="F89" s="35"/>
      <c r="G89" s="9"/>
      <c r="I89" s="35"/>
      <c r="J89" s="35"/>
      <c r="K89" s="16"/>
      <c r="L89" s="16"/>
      <c r="M89" s="127"/>
      <c r="N89" s="16"/>
      <c r="O89" s="4">
        <f t="shared" si="0"/>
        <v>0</v>
      </c>
    </row>
    <row r="90" spans="1:15" ht="12" customHeight="1">
      <c r="A90" s="121"/>
      <c r="B90" s="106">
        <v>4</v>
      </c>
      <c r="C90" s="95"/>
      <c r="D90" s="78"/>
      <c r="F90" s="113">
        <v>40</v>
      </c>
      <c r="G90" s="9"/>
      <c r="H90" s="473" t="s">
        <v>58</v>
      </c>
      <c r="I90" s="473"/>
      <c r="J90" s="473"/>
      <c r="K90" s="473"/>
      <c r="L90" s="471">
        <f>O75</f>
        <v>0</v>
      </c>
      <c r="M90" s="127"/>
      <c r="N90" s="16"/>
      <c r="O90" s="4">
        <f t="shared" si="0"/>
        <v>0</v>
      </c>
    </row>
    <row r="91" spans="1:15" ht="3.75" customHeight="1">
      <c r="A91" s="129"/>
      <c r="B91" s="139"/>
      <c r="C91" s="139"/>
      <c r="D91" s="139"/>
      <c r="E91" s="125"/>
      <c r="F91" s="139"/>
      <c r="G91" s="9"/>
      <c r="H91" s="473"/>
      <c r="I91" s="473"/>
      <c r="J91" s="473"/>
      <c r="K91" s="473"/>
      <c r="L91" s="471"/>
      <c r="M91" s="127"/>
      <c r="N91" s="16"/>
      <c r="O91" s="4">
        <f t="shared" si="0"/>
        <v>0</v>
      </c>
    </row>
    <row r="92" spans="1:15" ht="3.75" customHeight="1">
      <c r="A92" s="129"/>
      <c r="B92" s="35"/>
      <c r="C92" s="132"/>
      <c r="D92" s="35"/>
      <c r="E92" s="35"/>
      <c r="F92" s="35"/>
      <c r="G92" s="9"/>
      <c r="H92" s="473"/>
      <c r="I92" s="473"/>
      <c r="J92" s="473"/>
      <c r="K92" s="473"/>
      <c r="L92" s="471"/>
      <c r="M92" s="127"/>
      <c r="N92" s="16"/>
      <c r="O92" s="4">
        <f t="shared" si="0"/>
        <v>0</v>
      </c>
    </row>
    <row r="93" spans="1:15" ht="12" customHeight="1">
      <c r="A93" s="121"/>
      <c r="B93" s="106">
        <v>5</v>
      </c>
      <c r="C93" s="95"/>
      <c r="D93" s="78"/>
      <c r="F93" s="113">
        <v>50</v>
      </c>
      <c r="G93" s="9"/>
      <c r="H93" s="473"/>
      <c r="I93" s="473"/>
      <c r="J93" s="473"/>
      <c r="K93" s="473"/>
      <c r="L93" s="471"/>
      <c r="M93" s="127"/>
      <c r="N93" s="16"/>
      <c r="O93" s="4">
        <f t="shared" si="0"/>
        <v>0</v>
      </c>
    </row>
    <row r="94" spans="1:14" ht="3.75" customHeight="1">
      <c r="A94" s="130"/>
      <c r="B94" s="93"/>
      <c r="C94" s="93"/>
      <c r="D94" s="93"/>
      <c r="E94" s="93"/>
      <c r="F94" s="93"/>
      <c r="G94" s="97"/>
      <c r="H94" s="474"/>
      <c r="I94" s="474"/>
      <c r="J94" s="474"/>
      <c r="K94" s="474"/>
      <c r="L94" s="472"/>
      <c r="M94" s="131"/>
      <c r="N94" s="16"/>
    </row>
    <row r="95" spans="1:12" ht="3.75" customHeight="1">
      <c r="A95" s="45"/>
      <c r="B95" s="45"/>
      <c r="C95" s="45"/>
      <c r="D95" s="45"/>
      <c r="E95" s="45"/>
      <c r="F95" s="45"/>
      <c r="I95" s="35"/>
      <c r="J95" s="35"/>
      <c r="K95" s="16"/>
      <c r="L95" s="16"/>
    </row>
    <row r="96" spans="2:14" ht="12" customHeight="1">
      <c r="B96" s="116"/>
      <c r="C96" s="116"/>
      <c r="D96" s="116"/>
      <c r="E96" s="116"/>
      <c r="F96" s="116"/>
      <c r="G96" s="116"/>
      <c r="H96" s="468" t="s">
        <v>112</v>
      </c>
      <c r="I96" s="468"/>
      <c r="J96" s="468"/>
      <c r="K96" s="468"/>
      <c r="L96" s="470" t="e">
        <f>L90+L67+L30</f>
        <v>#DIV/0!</v>
      </c>
      <c r="M96" s="116"/>
      <c r="N96" s="116"/>
    </row>
    <row r="97" spans="1:14" ht="3.75" customHeight="1">
      <c r="A97" s="45"/>
      <c r="B97" s="116"/>
      <c r="C97" s="116"/>
      <c r="D97" s="116"/>
      <c r="E97" s="116"/>
      <c r="F97" s="116"/>
      <c r="G97" s="116"/>
      <c r="H97" s="468"/>
      <c r="I97" s="468"/>
      <c r="J97" s="468"/>
      <c r="K97" s="468"/>
      <c r="L97" s="471"/>
      <c r="M97" s="116"/>
      <c r="N97" s="116"/>
    </row>
    <row r="98" spans="1:14" ht="3.75" customHeight="1">
      <c r="A98" s="45"/>
      <c r="B98" s="116"/>
      <c r="C98" s="116"/>
      <c r="D98" s="116"/>
      <c r="E98" s="116"/>
      <c r="F98" s="116"/>
      <c r="G98" s="116"/>
      <c r="H98" s="468"/>
      <c r="I98" s="468"/>
      <c r="J98" s="468"/>
      <c r="K98" s="468"/>
      <c r="L98" s="471"/>
      <c r="M98" s="116"/>
      <c r="N98" s="116"/>
    </row>
    <row r="99" spans="2:14" ht="12" customHeight="1">
      <c r="B99" s="116"/>
      <c r="C99" s="116"/>
      <c r="D99" s="116"/>
      <c r="E99" s="116"/>
      <c r="F99" s="116"/>
      <c r="G99" s="116"/>
      <c r="H99" s="468"/>
      <c r="I99" s="468"/>
      <c r="J99" s="468"/>
      <c r="K99" s="468"/>
      <c r="L99" s="471"/>
      <c r="M99" s="116"/>
      <c r="N99" s="116"/>
    </row>
    <row r="100" spans="1:14" ht="3.75" customHeight="1">
      <c r="A100" s="45"/>
      <c r="B100" s="116"/>
      <c r="C100" s="116"/>
      <c r="D100" s="116"/>
      <c r="E100" s="116"/>
      <c r="F100" s="116"/>
      <c r="G100" s="116"/>
      <c r="H100" s="469"/>
      <c r="I100" s="469"/>
      <c r="J100" s="469"/>
      <c r="K100" s="469"/>
      <c r="L100" s="472"/>
      <c r="M100" s="116"/>
      <c r="N100" s="116"/>
    </row>
    <row r="101" spans="1:14" ht="9.75" customHeight="1">
      <c r="A101" s="8"/>
      <c r="B101" s="61"/>
      <c r="C101" s="61"/>
      <c r="D101" s="61"/>
      <c r="E101" s="61"/>
      <c r="F101" s="61"/>
      <c r="G101" s="61"/>
      <c r="H101" s="111"/>
      <c r="I101" s="111"/>
      <c r="J101" s="111"/>
      <c r="K101" s="111"/>
      <c r="L101" s="110"/>
      <c r="M101" s="61"/>
      <c r="N101" s="61"/>
    </row>
    <row r="102" spans="1:119" s="1" customFormat="1" ht="27.75" customHeight="1">
      <c r="A102" s="108"/>
      <c r="B102" s="463" t="s">
        <v>82</v>
      </c>
      <c r="C102" s="463"/>
      <c r="D102" s="463"/>
      <c r="E102" s="463"/>
      <c r="F102" s="463"/>
      <c r="G102" s="463"/>
      <c r="H102" s="463"/>
      <c r="I102" s="463"/>
      <c r="J102" s="463"/>
      <c r="K102" s="463"/>
      <c r="L102" s="463"/>
      <c r="M102" s="124"/>
      <c r="N102" s="1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4" ht="15" customHeight="1">
      <c r="A103" s="121"/>
      <c r="B103" s="504" t="s">
        <v>83</v>
      </c>
      <c r="C103" s="8"/>
      <c r="D103" s="504" t="s">
        <v>81</v>
      </c>
      <c r="E103" s="13"/>
      <c r="F103" s="475" t="s">
        <v>84</v>
      </c>
      <c r="G103" s="13"/>
      <c r="I103" s="16"/>
      <c r="J103" s="16"/>
      <c r="K103" s="16"/>
      <c r="L103" s="16"/>
      <c r="M103" s="120"/>
      <c r="N103" s="61"/>
    </row>
    <row r="104" spans="1:14" ht="12.75">
      <c r="A104" s="121"/>
      <c r="B104" s="504"/>
      <c r="C104" s="8"/>
      <c r="D104" s="504"/>
      <c r="F104" s="475"/>
      <c r="G104" s="9"/>
      <c r="I104" s="16"/>
      <c r="J104" s="16"/>
      <c r="K104" s="16"/>
      <c r="L104" s="16"/>
      <c r="M104" s="127"/>
      <c r="N104" s="16"/>
    </row>
    <row r="105" spans="1:14" ht="12.75">
      <c r="A105" s="121"/>
      <c r="B105" s="133"/>
      <c r="C105" s="133"/>
      <c r="D105" s="133"/>
      <c r="F105" s="79"/>
      <c r="G105" s="9"/>
      <c r="I105" s="16"/>
      <c r="J105" s="16"/>
      <c r="K105" s="16"/>
      <c r="L105" s="16"/>
      <c r="M105" s="127"/>
      <c r="N105" s="16"/>
    </row>
    <row r="106" spans="1:14" ht="3.75" customHeight="1">
      <c r="A106" s="121"/>
      <c r="B106" s="139"/>
      <c r="C106" s="139"/>
      <c r="D106" s="139"/>
      <c r="E106" s="125"/>
      <c r="F106" s="139"/>
      <c r="G106" s="9"/>
      <c r="I106" s="16"/>
      <c r="J106" s="16"/>
      <c r="K106" s="16"/>
      <c r="L106" s="16"/>
      <c r="M106" s="127"/>
      <c r="N106" s="16"/>
    </row>
    <row r="107" spans="1:14" ht="3.75" customHeight="1">
      <c r="A107" s="121"/>
      <c r="B107" s="8"/>
      <c r="C107" s="9"/>
      <c r="F107" s="9"/>
      <c r="G107" s="9"/>
      <c r="I107" s="16"/>
      <c r="J107" s="16"/>
      <c r="K107" s="16"/>
      <c r="L107" s="16"/>
      <c r="M107" s="127"/>
      <c r="N107" s="16"/>
    </row>
    <row r="108" spans="1:14" ht="9.75" customHeight="1">
      <c r="A108" s="121"/>
      <c r="B108" s="464" t="s">
        <v>85</v>
      </c>
      <c r="C108" s="9"/>
      <c r="D108" s="460" t="s">
        <v>96</v>
      </c>
      <c r="F108" s="465">
        <v>0</v>
      </c>
      <c r="G108" s="9"/>
      <c r="I108" s="16"/>
      <c r="J108" s="16"/>
      <c r="K108" s="16"/>
      <c r="L108" s="16"/>
      <c r="M108" s="127"/>
      <c r="N108" s="16"/>
    </row>
    <row r="109" spans="1:14" ht="9.75" customHeight="1">
      <c r="A109" s="121"/>
      <c r="B109" s="464"/>
      <c r="C109" s="9"/>
      <c r="D109" s="460"/>
      <c r="F109" s="466"/>
      <c r="G109" s="9"/>
      <c r="I109" s="16"/>
      <c r="J109" s="16"/>
      <c r="K109" s="16"/>
      <c r="L109" s="16"/>
      <c r="M109" s="127"/>
      <c r="N109" s="16"/>
    </row>
    <row r="110" spans="1:14" ht="3.75" customHeight="1">
      <c r="A110" s="121"/>
      <c r="B110" s="140"/>
      <c r="C110" s="139"/>
      <c r="D110" s="139"/>
      <c r="E110" s="125"/>
      <c r="F110" s="139"/>
      <c r="G110" s="9"/>
      <c r="I110" s="16"/>
      <c r="J110" s="16"/>
      <c r="K110" s="16"/>
      <c r="L110" s="16"/>
      <c r="M110" s="127"/>
      <c r="N110" s="16"/>
    </row>
    <row r="111" spans="1:14" ht="3.75" customHeight="1">
      <c r="A111" s="121"/>
      <c r="B111" s="12"/>
      <c r="C111" s="9"/>
      <c r="D111" s="114"/>
      <c r="F111" s="134"/>
      <c r="G111" s="9"/>
      <c r="I111" s="16"/>
      <c r="J111" s="16"/>
      <c r="K111" s="16"/>
      <c r="L111" s="16"/>
      <c r="M111" s="127"/>
      <c r="N111" s="16"/>
    </row>
    <row r="112" spans="1:14" ht="9.75" customHeight="1">
      <c r="A112" s="121"/>
      <c r="B112" s="464" t="s">
        <v>86</v>
      </c>
      <c r="C112" s="9"/>
      <c r="D112" s="460" t="s">
        <v>97</v>
      </c>
      <c r="F112" s="465">
        <v>0.05</v>
      </c>
      <c r="G112" s="9"/>
      <c r="I112" s="16"/>
      <c r="J112" s="16"/>
      <c r="K112" s="16"/>
      <c r="L112" s="16"/>
      <c r="M112" s="127"/>
      <c r="N112" s="16"/>
    </row>
    <row r="113" spans="1:15" ht="9.75" customHeight="1">
      <c r="A113" s="121"/>
      <c r="B113" s="464"/>
      <c r="C113" s="9"/>
      <c r="D113" s="460"/>
      <c r="F113" s="466"/>
      <c r="G113" s="9"/>
      <c r="I113" s="16"/>
      <c r="J113" s="16"/>
      <c r="K113" s="16"/>
      <c r="L113" s="16"/>
      <c r="M113" s="127"/>
      <c r="N113" s="16"/>
      <c r="O113" s="153"/>
    </row>
    <row r="114" spans="1:14" ht="3.75" customHeight="1">
      <c r="A114" s="121"/>
      <c r="B114" s="140"/>
      <c r="C114" s="139"/>
      <c r="D114" s="139"/>
      <c r="E114" s="125"/>
      <c r="F114" s="139"/>
      <c r="G114" s="9"/>
      <c r="I114" s="16"/>
      <c r="J114" s="16"/>
      <c r="K114" s="16"/>
      <c r="L114" s="16"/>
      <c r="M114" s="127"/>
      <c r="N114" s="16"/>
    </row>
    <row r="115" spans="1:14" ht="3.75" customHeight="1">
      <c r="A115" s="121"/>
      <c r="B115" s="12"/>
      <c r="C115" s="9"/>
      <c r="D115" s="114"/>
      <c r="F115" s="134"/>
      <c r="G115" s="9"/>
      <c r="I115" s="16"/>
      <c r="J115" s="16"/>
      <c r="K115" s="16"/>
      <c r="L115" s="16"/>
      <c r="M115" s="127"/>
      <c r="N115" s="16"/>
    </row>
    <row r="116" spans="1:14" ht="9.75" customHeight="1">
      <c r="A116" s="121"/>
      <c r="B116" s="464" t="s">
        <v>87</v>
      </c>
      <c r="C116" s="9"/>
      <c r="D116" s="460" t="s">
        <v>98</v>
      </c>
      <c r="F116" s="465">
        <v>0.1</v>
      </c>
      <c r="G116" s="9"/>
      <c r="I116" s="16"/>
      <c r="J116" s="16"/>
      <c r="K116" s="16"/>
      <c r="L116" s="16"/>
      <c r="M116" s="127"/>
      <c r="N116" s="16"/>
    </row>
    <row r="117" spans="1:14" ht="9.75" customHeight="1">
      <c r="A117" s="121"/>
      <c r="B117" s="464"/>
      <c r="C117" s="9"/>
      <c r="D117" s="460"/>
      <c r="F117" s="466"/>
      <c r="G117" s="9"/>
      <c r="I117" s="16"/>
      <c r="J117" s="16"/>
      <c r="K117" s="16"/>
      <c r="L117" s="16"/>
      <c r="M117" s="127"/>
      <c r="N117" s="16"/>
    </row>
    <row r="118" spans="1:14" ht="3.75" customHeight="1">
      <c r="A118" s="121"/>
      <c r="B118" s="140"/>
      <c r="C118" s="139"/>
      <c r="D118" s="139"/>
      <c r="E118" s="125"/>
      <c r="F118" s="139"/>
      <c r="G118" s="9"/>
      <c r="I118" s="16"/>
      <c r="J118" s="16"/>
      <c r="K118" s="16"/>
      <c r="L118" s="16"/>
      <c r="M118" s="127"/>
      <c r="N118" s="16"/>
    </row>
    <row r="119" spans="1:14" ht="3.75" customHeight="1">
      <c r="A119" s="121"/>
      <c r="B119" s="141"/>
      <c r="C119" s="9"/>
      <c r="D119" s="114"/>
      <c r="F119" s="134"/>
      <c r="G119" s="9"/>
      <c r="I119" s="16"/>
      <c r="J119" s="16"/>
      <c r="K119" s="16"/>
      <c r="L119" s="16"/>
      <c r="M119" s="127"/>
      <c r="N119" s="16"/>
    </row>
    <row r="120" spans="1:14" ht="9.75" customHeight="1">
      <c r="A120" s="121"/>
      <c r="B120" s="464" t="s">
        <v>88</v>
      </c>
      <c r="C120" s="9"/>
      <c r="D120" s="460" t="s">
        <v>99</v>
      </c>
      <c r="F120" s="465">
        <v>0.15</v>
      </c>
      <c r="G120" s="9"/>
      <c r="I120" s="16"/>
      <c r="J120" s="16"/>
      <c r="K120" s="16"/>
      <c r="L120" s="16"/>
      <c r="M120" s="127"/>
      <c r="N120" s="16"/>
    </row>
    <row r="121" spans="1:14" ht="9.75" customHeight="1">
      <c r="A121" s="121"/>
      <c r="B121" s="464"/>
      <c r="C121" s="9"/>
      <c r="D121" s="460"/>
      <c r="F121" s="466"/>
      <c r="G121" s="9"/>
      <c r="I121" s="16"/>
      <c r="J121" s="16"/>
      <c r="K121" s="16"/>
      <c r="L121" s="16"/>
      <c r="M121" s="127"/>
      <c r="N121" s="16"/>
    </row>
    <row r="122" spans="1:14" ht="3.75" customHeight="1">
      <c r="A122" s="121"/>
      <c r="B122" s="140"/>
      <c r="C122" s="139"/>
      <c r="D122" s="139"/>
      <c r="E122" s="125"/>
      <c r="F122" s="139"/>
      <c r="G122" s="9"/>
      <c r="I122" s="16"/>
      <c r="J122" s="16"/>
      <c r="K122" s="16"/>
      <c r="L122" s="16"/>
      <c r="M122" s="127"/>
      <c r="N122" s="16"/>
    </row>
    <row r="123" spans="1:14" ht="3.75" customHeight="1">
      <c r="A123" s="121"/>
      <c r="B123" s="141"/>
      <c r="C123" s="9"/>
      <c r="D123" s="114"/>
      <c r="F123" s="135"/>
      <c r="G123" s="9"/>
      <c r="I123" s="16"/>
      <c r="J123" s="16"/>
      <c r="K123" s="16"/>
      <c r="L123" s="16"/>
      <c r="M123" s="127"/>
      <c r="N123" s="16"/>
    </row>
    <row r="124" spans="1:14" ht="9.75" customHeight="1">
      <c r="A124" s="121"/>
      <c r="B124" s="464" t="s">
        <v>89</v>
      </c>
      <c r="C124" s="9"/>
      <c r="D124" s="460" t="s">
        <v>100</v>
      </c>
      <c r="F124" s="465">
        <v>0.2</v>
      </c>
      <c r="G124" s="9"/>
      <c r="I124" s="16"/>
      <c r="J124" s="16"/>
      <c r="K124" s="16"/>
      <c r="L124" s="16"/>
      <c r="M124" s="127"/>
      <c r="N124" s="16"/>
    </row>
    <row r="125" spans="1:14" ht="9.75" customHeight="1">
      <c r="A125" s="121"/>
      <c r="B125" s="464"/>
      <c r="C125" s="9"/>
      <c r="D125" s="460"/>
      <c r="F125" s="466"/>
      <c r="G125" s="9"/>
      <c r="I125" s="16"/>
      <c r="J125" s="16"/>
      <c r="K125" s="16"/>
      <c r="L125" s="16"/>
      <c r="M125" s="127"/>
      <c r="N125" s="16"/>
    </row>
    <row r="126" spans="1:14" ht="3.75" customHeight="1">
      <c r="A126" s="121"/>
      <c r="B126" s="140"/>
      <c r="C126" s="139"/>
      <c r="D126" s="139"/>
      <c r="E126" s="125"/>
      <c r="F126" s="139"/>
      <c r="G126" s="9"/>
      <c r="I126" s="16"/>
      <c r="J126" s="16"/>
      <c r="K126" s="16"/>
      <c r="L126" s="16"/>
      <c r="M126" s="127"/>
      <c r="N126" s="16"/>
    </row>
    <row r="127" spans="1:14" ht="3.75" customHeight="1">
      <c r="A127" s="121"/>
      <c r="B127" s="141"/>
      <c r="C127" s="9"/>
      <c r="D127" s="114"/>
      <c r="F127" s="135"/>
      <c r="G127" s="9"/>
      <c r="I127" s="16"/>
      <c r="J127" s="16"/>
      <c r="K127" s="16"/>
      <c r="L127" s="16"/>
      <c r="M127" s="127"/>
      <c r="N127" s="16"/>
    </row>
    <row r="128" spans="1:14" ht="9.75" customHeight="1">
      <c r="A128" s="121"/>
      <c r="B128" s="464" t="s">
        <v>90</v>
      </c>
      <c r="C128" s="9"/>
      <c r="D128" s="460" t="s">
        <v>101</v>
      </c>
      <c r="F128" s="465">
        <v>0.25</v>
      </c>
      <c r="G128" s="9"/>
      <c r="I128" s="16"/>
      <c r="J128" s="16"/>
      <c r="K128" s="16"/>
      <c r="L128" s="16"/>
      <c r="M128" s="127"/>
      <c r="N128" s="16"/>
    </row>
    <row r="129" spans="1:14" ht="9.75" customHeight="1">
      <c r="A129" s="121"/>
      <c r="B129" s="464"/>
      <c r="C129" s="9"/>
      <c r="D129" s="460"/>
      <c r="F129" s="466"/>
      <c r="G129" s="9"/>
      <c r="I129" s="16"/>
      <c r="J129" s="16"/>
      <c r="K129" s="16"/>
      <c r="L129" s="16"/>
      <c r="M129" s="127"/>
      <c r="N129" s="16"/>
    </row>
    <row r="130" spans="1:14" ht="3.75" customHeight="1">
      <c r="A130" s="121"/>
      <c r="B130" s="140"/>
      <c r="C130" s="139"/>
      <c r="D130" s="139"/>
      <c r="E130" s="125"/>
      <c r="F130" s="139"/>
      <c r="G130" s="9"/>
      <c r="I130" s="16"/>
      <c r="J130" s="16"/>
      <c r="K130" s="16"/>
      <c r="L130" s="16"/>
      <c r="M130" s="127"/>
      <c r="N130" s="16"/>
    </row>
    <row r="131" spans="1:14" ht="3.75" customHeight="1">
      <c r="A131" s="121"/>
      <c r="B131" s="141"/>
      <c r="C131" s="9"/>
      <c r="D131" s="114"/>
      <c r="F131" s="135"/>
      <c r="G131" s="9"/>
      <c r="I131" s="16"/>
      <c r="J131" s="16"/>
      <c r="K131" s="16"/>
      <c r="L131" s="16"/>
      <c r="M131" s="127"/>
      <c r="N131" s="16"/>
    </row>
    <row r="132" spans="1:14" ht="9.75" customHeight="1">
      <c r="A132" s="121"/>
      <c r="B132" s="464" t="s">
        <v>91</v>
      </c>
      <c r="C132" s="9"/>
      <c r="D132" s="460" t="s">
        <v>102</v>
      </c>
      <c r="F132" s="465">
        <v>0.3</v>
      </c>
      <c r="G132" s="9"/>
      <c r="I132" s="16"/>
      <c r="J132" s="16"/>
      <c r="K132" s="16"/>
      <c r="L132" s="16"/>
      <c r="M132" s="127"/>
      <c r="N132" s="16"/>
    </row>
    <row r="133" spans="1:14" ht="9.75" customHeight="1">
      <c r="A133" s="121"/>
      <c r="B133" s="464"/>
      <c r="C133" s="9"/>
      <c r="D133" s="460"/>
      <c r="F133" s="466"/>
      <c r="G133" s="9"/>
      <c r="I133" s="16"/>
      <c r="J133" s="16"/>
      <c r="K133" s="16"/>
      <c r="L133" s="16"/>
      <c r="M133" s="127"/>
      <c r="N133" s="16"/>
    </row>
    <row r="134" spans="1:14" ht="3.75" customHeight="1">
      <c r="A134" s="121"/>
      <c r="B134" s="140"/>
      <c r="C134" s="139"/>
      <c r="D134" s="139"/>
      <c r="E134" s="125"/>
      <c r="F134" s="139"/>
      <c r="G134" s="9"/>
      <c r="I134" s="16"/>
      <c r="J134" s="16"/>
      <c r="K134" s="16"/>
      <c r="L134" s="16"/>
      <c r="M134" s="127"/>
      <c r="N134" s="16"/>
    </row>
    <row r="135" spans="1:14" ht="3.75" customHeight="1">
      <c r="A135" s="121"/>
      <c r="B135" s="141"/>
      <c r="C135" s="9"/>
      <c r="D135" s="114"/>
      <c r="F135" s="135"/>
      <c r="G135" s="9"/>
      <c r="I135" s="16"/>
      <c r="J135" s="16"/>
      <c r="K135" s="16"/>
      <c r="L135" s="16"/>
      <c r="M135" s="127"/>
      <c r="N135" s="16"/>
    </row>
    <row r="136" spans="1:14" ht="9.75" customHeight="1">
      <c r="A136" s="121"/>
      <c r="B136" s="464" t="s">
        <v>92</v>
      </c>
      <c r="C136" s="9"/>
      <c r="D136" s="460" t="s">
        <v>103</v>
      </c>
      <c r="F136" s="465">
        <v>0.35</v>
      </c>
      <c r="G136" s="9"/>
      <c r="I136" s="16"/>
      <c r="J136" s="16"/>
      <c r="K136" s="16"/>
      <c r="L136" s="16"/>
      <c r="M136" s="127"/>
      <c r="N136" s="16"/>
    </row>
    <row r="137" spans="1:14" ht="9.75" customHeight="1">
      <c r="A137" s="121"/>
      <c r="B137" s="464"/>
      <c r="C137" s="9"/>
      <c r="D137" s="460"/>
      <c r="F137" s="466"/>
      <c r="G137" s="9"/>
      <c r="I137" s="16"/>
      <c r="J137" s="16"/>
      <c r="K137" s="16"/>
      <c r="L137" s="16"/>
      <c r="M137" s="127"/>
      <c r="N137" s="16"/>
    </row>
    <row r="138" spans="1:14" ht="3.75" customHeight="1">
      <c r="A138" s="121"/>
      <c r="B138" s="140"/>
      <c r="C138" s="139"/>
      <c r="D138" s="139"/>
      <c r="E138" s="125"/>
      <c r="F138" s="139"/>
      <c r="G138" s="9"/>
      <c r="I138" s="16"/>
      <c r="J138" s="16"/>
      <c r="K138" s="16"/>
      <c r="L138" s="16"/>
      <c r="M138" s="127"/>
      <c r="N138" s="16"/>
    </row>
    <row r="139" spans="1:14" ht="3.75" customHeight="1">
      <c r="A139" s="121"/>
      <c r="B139" s="141"/>
      <c r="C139" s="9"/>
      <c r="D139" s="114"/>
      <c r="F139" s="135"/>
      <c r="G139" s="9"/>
      <c r="I139" s="16"/>
      <c r="J139" s="16"/>
      <c r="K139" s="16"/>
      <c r="L139" s="16"/>
      <c r="M139" s="127"/>
      <c r="N139" s="16"/>
    </row>
    <row r="140" spans="1:14" ht="9.75" customHeight="1">
      <c r="A140" s="121"/>
      <c r="B140" s="464" t="s">
        <v>93</v>
      </c>
      <c r="C140" s="9"/>
      <c r="D140" s="460" t="s">
        <v>104</v>
      </c>
      <c r="F140" s="465">
        <v>0.4</v>
      </c>
      <c r="G140" s="9"/>
      <c r="I140" s="16"/>
      <c r="J140" s="16"/>
      <c r="K140" s="16"/>
      <c r="L140" s="16"/>
      <c r="M140" s="127"/>
      <c r="N140" s="16"/>
    </row>
    <row r="141" spans="1:14" ht="9.75" customHeight="1">
      <c r="A141" s="121"/>
      <c r="B141" s="464"/>
      <c r="C141" s="9"/>
      <c r="D141" s="460"/>
      <c r="F141" s="466"/>
      <c r="G141" s="9"/>
      <c r="I141" s="16"/>
      <c r="J141" s="16"/>
      <c r="K141" s="16"/>
      <c r="L141" s="16"/>
      <c r="M141" s="127"/>
      <c r="N141" s="16"/>
    </row>
    <row r="142" spans="1:14" ht="3.75" customHeight="1">
      <c r="A142" s="121"/>
      <c r="B142" s="140"/>
      <c r="C142" s="139"/>
      <c r="D142" s="139"/>
      <c r="E142" s="125"/>
      <c r="F142" s="139"/>
      <c r="G142" s="9"/>
      <c r="I142" s="16"/>
      <c r="J142" s="16"/>
      <c r="K142" s="16"/>
      <c r="L142" s="16"/>
      <c r="M142" s="127"/>
      <c r="N142" s="16"/>
    </row>
    <row r="143" spans="1:14" ht="3.75" customHeight="1">
      <c r="A143" s="121"/>
      <c r="B143" s="141"/>
      <c r="C143" s="9"/>
      <c r="D143" s="114"/>
      <c r="F143" s="135"/>
      <c r="G143" s="9"/>
      <c r="I143" s="16"/>
      <c r="J143" s="16"/>
      <c r="K143" s="16"/>
      <c r="L143" s="16"/>
      <c r="M143" s="127"/>
      <c r="N143" s="16"/>
    </row>
    <row r="144" spans="1:14" ht="9.75" customHeight="1">
      <c r="A144" s="121"/>
      <c r="B144" s="464" t="s">
        <v>94</v>
      </c>
      <c r="C144" s="9"/>
      <c r="D144" s="460" t="s">
        <v>105</v>
      </c>
      <c r="F144" s="465">
        <v>0.45</v>
      </c>
      <c r="G144" s="9"/>
      <c r="I144" s="16"/>
      <c r="J144" s="16"/>
      <c r="K144" s="16"/>
      <c r="L144" s="16"/>
      <c r="M144" s="127"/>
      <c r="N144" s="16"/>
    </row>
    <row r="145" spans="1:14" ht="9.75" customHeight="1">
      <c r="A145" s="121"/>
      <c r="B145" s="464"/>
      <c r="C145" s="9"/>
      <c r="D145" s="460"/>
      <c r="F145" s="466"/>
      <c r="G145" s="9"/>
      <c r="H145" s="473" t="s">
        <v>107</v>
      </c>
      <c r="I145" s="473"/>
      <c r="J145" s="473"/>
      <c r="K145" s="473"/>
      <c r="L145" s="16"/>
      <c r="M145" s="127"/>
      <c r="N145" s="16"/>
    </row>
    <row r="146" spans="1:14" ht="3.75" customHeight="1">
      <c r="A146" s="121"/>
      <c r="B146" s="140"/>
      <c r="C146" s="139"/>
      <c r="D146" s="139"/>
      <c r="E146" s="125"/>
      <c r="F146" s="139"/>
      <c r="G146" s="9"/>
      <c r="H146" s="473"/>
      <c r="I146" s="473"/>
      <c r="J146" s="473"/>
      <c r="K146" s="473"/>
      <c r="L146" s="506" t="e">
        <f>IF(L96&gt;50,F148,IF(L96&gt;45,F144,IF(L96&gt;40,F140,IF(L96&gt;35,F136,IF(L96&gt;30,F132,IF(L96&gt;25,F128,IF(L96&gt;20,F124,IF(L96&gt;15,F120,O148))))))))</f>
        <v>#DIV/0!</v>
      </c>
      <c r="M146" s="127"/>
      <c r="N146" s="16"/>
    </row>
    <row r="147" spans="1:14" ht="3.75" customHeight="1">
      <c r="A147" s="121"/>
      <c r="B147" s="141"/>
      <c r="C147" s="9"/>
      <c r="D147" s="114"/>
      <c r="F147" s="135"/>
      <c r="G147" s="9"/>
      <c r="H147" s="473"/>
      <c r="I147" s="473"/>
      <c r="J147" s="473"/>
      <c r="K147" s="473"/>
      <c r="L147" s="506"/>
      <c r="M147" s="127"/>
      <c r="N147" s="16"/>
    </row>
    <row r="148" spans="1:15" ht="9.75" customHeight="1">
      <c r="A148" s="121"/>
      <c r="B148" s="464" t="s">
        <v>95</v>
      </c>
      <c r="C148" s="9"/>
      <c r="D148" s="460" t="s">
        <v>106</v>
      </c>
      <c r="F148" s="465">
        <v>0.5</v>
      </c>
      <c r="G148" s="9"/>
      <c r="H148" s="473"/>
      <c r="I148" s="473"/>
      <c r="J148" s="473"/>
      <c r="K148" s="473"/>
      <c r="L148" s="506"/>
      <c r="M148" s="127"/>
      <c r="N148" s="16"/>
      <c r="O148" s="152" t="e">
        <f>IF(L96&gt;10,F116,IF(L96&gt;5,F112,F108))</f>
        <v>#DIV/0!</v>
      </c>
    </row>
    <row r="149" spans="1:14" ht="9.75" customHeight="1">
      <c r="A149" s="121"/>
      <c r="B149" s="464"/>
      <c r="C149" s="9"/>
      <c r="D149" s="460"/>
      <c r="F149" s="466"/>
      <c r="G149" s="9"/>
      <c r="H149" s="473"/>
      <c r="I149" s="473"/>
      <c r="J149" s="473"/>
      <c r="K149" s="473"/>
      <c r="L149" s="506"/>
      <c r="M149" s="127"/>
      <c r="N149" s="16"/>
    </row>
    <row r="150" spans="1:14" ht="3.75" customHeight="1">
      <c r="A150" s="122"/>
      <c r="B150" s="112"/>
      <c r="C150" s="97"/>
      <c r="D150" s="94"/>
      <c r="E150" s="94"/>
      <c r="F150" s="97"/>
      <c r="G150" s="97"/>
      <c r="H150" s="474"/>
      <c r="I150" s="474"/>
      <c r="J150" s="474"/>
      <c r="K150" s="474"/>
      <c r="L150" s="507"/>
      <c r="M150" s="131"/>
      <c r="N150" s="16"/>
    </row>
    <row r="151" spans="1:14" ht="9.75" customHeight="1">
      <c r="A151" s="8"/>
      <c r="B151" s="61"/>
      <c r="C151" s="61"/>
      <c r="D151" s="61"/>
      <c r="E151" s="61"/>
      <c r="F151" s="61"/>
      <c r="G151" s="61"/>
      <c r="H151" s="111"/>
      <c r="I151" s="111"/>
      <c r="J151" s="111"/>
      <c r="K151" s="111"/>
      <c r="L151" s="110"/>
      <c r="M151" s="61"/>
      <c r="N151" s="61"/>
    </row>
    <row r="152" spans="1:119" s="1" customFormat="1" ht="27.75" customHeight="1">
      <c r="A152" s="108"/>
      <c r="B152" s="463" t="s">
        <v>57</v>
      </c>
      <c r="C152" s="463"/>
      <c r="D152" s="463"/>
      <c r="E152" s="463"/>
      <c r="F152" s="463"/>
      <c r="G152" s="463"/>
      <c r="H152" s="463"/>
      <c r="I152" s="463"/>
      <c r="J152" s="463"/>
      <c r="K152" s="463"/>
      <c r="L152" s="463"/>
      <c r="M152" s="124"/>
      <c r="N152" s="18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4" ht="15" customHeight="1">
      <c r="A153" s="121"/>
      <c r="B153" s="475"/>
      <c r="C153" s="475"/>
      <c r="D153" s="475"/>
      <c r="E153" s="13"/>
      <c r="F153" s="475" t="s">
        <v>62</v>
      </c>
      <c r="G153" s="13"/>
      <c r="I153" s="16"/>
      <c r="J153" s="16"/>
      <c r="K153" s="16"/>
      <c r="L153" s="16"/>
      <c r="M153" s="120"/>
      <c r="N153" s="61"/>
    </row>
    <row r="154" spans="1:14" ht="12.75">
      <c r="A154" s="121"/>
      <c r="B154" s="8" t="s">
        <v>60</v>
      </c>
      <c r="C154" s="9"/>
      <c r="D154" s="103" t="s">
        <v>61</v>
      </c>
      <c r="F154" s="475"/>
      <c r="G154" s="9"/>
      <c r="I154" s="16"/>
      <c r="J154" s="16"/>
      <c r="K154" s="16"/>
      <c r="L154" s="16"/>
      <c r="M154" s="127"/>
      <c r="N154" s="16"/>
    </row>
    <row r="155" spans="1:14" ht="12.75">
      <c r="A155" s="121"/>
      <c r="B155" s="8"/>
      <c r="C155" s="9"/>
      <c r="F155" s="79" t="s">
        <v>35</v>
      </c>
      <c r="G155" s="9"/>
      <c r="I155" s="16"/>
      <c r="J155" s="16"/>
      <c r="K155" s="16"/>
      <c r="L155" s="16"/>
      <c r="M155" s="127"/>
      <c r="N155" s="16"/>
    </row>
    <row r="156" spans="1:14" ht="3.75" customHeight="1">
      <c r="A156" s="121"/>
      <c r="B156" s="139"/>
      <c r="C156" s="139"/>
      <c r="D156" s="139"/>
      <c r="E156" s="125"/>
      <c r="F156" s="139"/>
      <c r="G156" s="9"/>
      <c r="I156" s="16"/>
      <c r="J156" s="16"/>
      <c r="K156" s="16"/>
      <c r="L156" s="16"/>
      <c r="M156" s="127"/>
      <c r="N156" s="16"/>
    </row>
    <row r="157" spans="1:14" ht="3.75" customHeight="1">
      <c r="A157" s="121"/>
      <c r="B157" s="8"/>
      <c r="C157" s="9"/>
      <c r="F157" s="9"/>
      <c r="G157" s="9"/>
      <c r="I157" s="16"/>
      <c r="J157" s="16"/>
      <c r="K157" s="16"/>
      <c r="L157" s="16"/>
      <c r="M157" s="127"/>
      <c r="N157" s="16"/>
    </row>
    <row r="158" spans="1:14" ht="12" customHeight="1">
      <c r="A158" s="121"/>
      <c r="B158" s="456" t="s">
        <v>63</v>
      </c>
      <c r="C158" s="9"/>
      <c r="D158" s="457" t="s">
        <v>39</v>
      </c>
      <c r="F158" s="461">
        <f>F29</f>
        <v>0</v>
      </c>
      <c r="G158" s="9"/>
      <c r="I158" s="16"/>
      <c r="J158" s="16"/>
      <c r="K158" s="16"/>
      <c r="L158" s="16"/>
      <c r="M158" s="127"/>
      <c r="N158" s="16"/>
    </row>
    <row r="159" spans="1:14" ht="12" customHeight="1">
      <c r="A159" s="121"/>
      <c r="B159" s="456"/>
      <c r="C159" s="9"/>
      <c r="D159" s="457"/>
      <c r="F159" s="462"/>
      <c r="G159" s="9"/>
      <c r="I159" s="16"/>
      <c r="J159" s="16"/>
      <c r="K159" s="16"/>
      <c r="L159" s="16"/>
      <c r="M159" s="127"/>
      <c r="N159" s="16"/>
    </row>
    <row r="160" spans="1:14" ht="3.75" customHeight="1">
      <c r="A160" s="121"/>
      <c r="B160" s="139"/>
      <c r="C160" s="139"/>
      <c r="D160" s="139"/>
      <c r="E160" s="125"/>
      <c r="F160" s="139"/>
      <c r="G160" s="9"/>
      <c r="I160" s="16"/>
      <c r="J160" s="16"/>
      <c r="K160" s="16"/>
      <c r="L160" s="16"/>
      <c r="M160" s="127"/>
      <c r="N160" s="16"/>
    </row>
    <row r="161" spans="1:14" ht="3.75" customHeight="1">
      <c r="A161" s="121"/>
      <c r="B161" s="12"/>
      <c r="C161" s="9"/>
      <c r="F161" s="136"/>
      <c r="G161" s="9"/>
      <c r="I161" s="16"/>
      <c r="J161" s="16"/>
      <c r="K161" s="16"/>
      <c r="L161" s="16"/>
      <c r="M161" s="127"/>
      <c r="N161" s="16"/>
    </row>
    <row r="162" spans="1:14" ht="12" customHeight="1">
      <c r="A162" s="121"/>
      <c r="B162" s="456" t="s">
        <v>64</v>
      </c>
      <c r="C162" s="9"/>
      <c r="D162" s="457" t="s">
        <v>51</v>
      </c>
      <c r="F162" s="461">
        <f>F55</f>
        <v>0</v>
      </c>
      <c r="G162" s="9"/>
      <c r="I162" s="16"/>
      <c r="J162" s="16"/>
      <c r="K162" s="16"/>
      <c r="L162" s="16"/>
      <c r="M162" s="127"/>
      <c r="N162" s="16"/>
    </row>
    <row r="163" spans="1:14" ht="12" customHeight="1">
      <c r="A163" s="121"/>
      <c r="B163" s="456"/>
      <c r="C163" s="9"/>
      <c r="D163" s="457"/>
      <c r="F163" s="462"/>
      <c r="G163" s="9"/>
      <c r="I163" s="16"/>
      <c r="J163" s="16"/>
      <c r="K163" s="16"/>
      <c r="L163" s="16"/>
      <c r="M163" s="127"/>
      <c r="N163" s="16"/>
    </row>
    <row r="164" spans="1:14" ht="3.75" customHeight="1">
      <c r="A164" s="121"/>
      <c r="B164" s="139"/>
      <c r="C164" s="139"/>
      <c r="D164" s="139"/>
      <c r="E164" s="125"/>
      <c r="F164" s="139"/>
      <c r="G164" s="9"/>
      <c r="I164" s="16"/>
      <c r="J164" s="16"/>
      <c r="K164" s="16"/>
      <c r="L164" s="16"/>
      <c r="M164" s="127"/>
      <c r="N164" s="16"/>
    </row>
    <row r="165" spans="1:14" ht="3.75" customHeight="1">
      <c r="A165" s="121"/>
      <c r="B165" s="12"/>
      <c r="C165" s="9"/>
      <c r="F165" s="136"/>
      <c r="G165" s="9"/>
      <c r="I165" s="16"/>
      <c r="J165" s="16"/>
      <c r="K165" s="16"/>
      <c r="L165" s="16"/>
      <c r="M165" s="127"/>
      <c r="N165" s="16"/>
    </row>
    <row r="166" spans="1:14" ht="12" customHeight="1">
      <c r="A166" s="121"/>
      <c r="B166" s="456" t="s">
        <v>69</v>
      </c>
      <c r="C166" s="9"/>
      <c r="D166" s="457" t="s">
        <v>65</v>
      </c>
      <c r="F166" s="461">
        <f>F162*0.6</f>
        <v>0</v>
      </c>
      <c r="G166" s="9"/>
      <c r="I166" s="16"/>
      <c r="J166" s="16"/>
      <c r="K166" s="16"/>
      <c r="L166" s="16"/>
      <c r="M166" s="127"/>
      <c r="N166" s="16"/>
    </row>
    <row r="167" spans="1:14" ht="12" customHeight="1">
      <c r="A167" s="121"/>
      <c r="B167" s="456"/>
      <c r="C167" s="9"/>
      <c r="D167" s="457"/>
      <c r="F167" s="462"/>
      <c r="G167" s="9"/>
      <c r="I167" s="16"/>
      <c r="J167" s="16"/>
      <c r="K167" s="16"/>
      <c r="L167" s="16"/>
      <c r="M167" s="127"/>
      <c r="N167" s="16"/>
    </row>
    <row r="168" spans="1:14" ht="3.75" customHeight="1">
      <c r="A168" s="121"/>
      <c r="B168" s="139"/>
      <c r="C168" s="139"/>
      <c r="D168" s="139"/>
      <c r="E168" s="125"/>
      <c r="F168" s="139"/>
      <c r="G168" s="9"/>
      <c r="I168" s="16"/>
      <c r="J168" s="16"/>
      <c r="K168" s="16"/>
      <c r="L168" s="16"/>
      <c r="M168" s="127"/>
      <c r="N168" s="16"/>
    </row>
    <row r="169" spans="1:14" ht="3.75" customHeight="1">
      <c r="A169" s="121"/>
      <c r="B169" s="12"/>
      <c r="C169" s="9"/>
      <c r="F169" s="136"/>
      <c r="G169" s="9"/>
      <c r="I169" s="16"/>
      <c r="J169" s="16"/>
      <c r="K169" s="16"/>
      <c r="L169" s="16"/>
      <c r="M169" s="127"/>
      <c r="N169" s="16"/>
    </row>
    <row r="170" spans="1:14" ht="12" customHeight="1">
      <c r="A170" s="121"/>
      <c r="B170" s="476" t="s">
        <v>66</v>
      </c>
      <c r="C170" s="9"/>
      <c r="D170" s="457" t="s">
        <v>67</v>
      </c>
      <c r="F170" s="461">
        <f>F158+F166</f>
        <v>0</v>
      </c>
      <c r="G170" s="9"/>
      <c r="I170" s="16"/>
      <c r="J170" s="16"/>
      <c r="K170" s="16"/>
      <c r="L170" s="16"/>
      <c r="M170" s="127"/>
      <c r="N170" s="16"/>
    </row>
    <row r="171" spans="1:14" ht="12" customHeight="1">
      <c r="A171" s="121"/>
      <c r="B171" s="476"/>
      <c r="C171" s="9"/>
      <c r="D171" s="457"/>
      <c r="F171" s="462"/>
      <c r="G171" s="9"/>
      <c r="I171" s="16"/>
      <c r="J171" s="16"/>
      <c r="K171" s="16"/>
      <c r="L171" s="16"/>
      <c r="M171" s="127"/>
      <c r="N171" s="16"/>
    </row>
    <row r="172" spans="1:14" ht="3.75" customHeight="1">
      <c r="A172" s="122"/>
      <c r="B172" s="96"/>
      <c r="C172" s="97"/>
      <c r="D172" s="94"/>
      <c r="E172" s="94"/>
      <c r="F172" s="97"/>
      <c r="G172" s="97"/>
      <c r="H172" s="94"/>
      <c r="I172" s="94"/>
      <c r="J172" s="94"/>
      <c r="K172" s="94"/>
      <c r="L172" s="94"/>
      <c r="M172" s="131"/>
      <c r="N172" s="16"/>
    </row>
    <row r="173" spans="1:14" ht="9.75" customHeight="1">
      <c r="A173" s="8"/>
      <c r="B173" s="61"/>
      <c r="C173" s="61"/>
      <c r="D173" s="61"/>
      <c r="E173" s="61"/>
      <c r="F173" s="61"/>
      <c r="G173" s="61"/>
      <c r="H173" s="111"/>
      <c r="I173" s="111"/>
      <c r="J173" s="111"/>
      <c r="K173" s="111"/>
      <c r="L173" s="110"/>
      <c r="M173" s="61"/>
      <c r="N173" s="61"/>
    </row>
    <row r="174" spans="1:119" s="1" customFormat="1" ht="27.75" customHeight="1">
      <c r="A174" s="108"/>
      <c r="B174" s="463" t="s">
        <v>59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124"/>
      <c r="N174" s="18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4" ht="15" customHeight="1">
      <c r="A175" s="121"/>
      <c r="B175" s="475"/>
      <c r="C175" s="475"/>
      <c r="D175" s="475"/>
      <c r="E175" s="13"/>
      <c r="F175" s="475" t="s">
        <v>62</v>
      </c>
      <c r="G175" s="13"/>
      <c r="I175" s="16"/>
      <c r="J175" s="16"/>
      <c r="K175" s="16"/>
      <c r="L175" s="16"/>
      <c r="M175" s="120"/>
      <c r="N175" s="61"/>
    </row>
    <row r="176" spans="1:14" ht="12.75">
      <c r="A176" s="121"/>
      <c r="B176" s="8" t="s">
        <v>60</v>
      </c>
      <c r="C176" s="9"/>
      <c r="D176" s="103" t="s">
        <v>61</v>
      </c>
      <c r="F176" s="475"/>
      <c r="G176" s="9"/>
      <c r="I176" s="16"/>
      <c r="J176" s="16"/>
      <c r="K176" s="16"/>
      <c r="L176" s="16"/>
      <c r="M176" s="127"/>
      <c r="N176" s="16"/>
    </row>
    <row r="177" spans="1:14" ht="12.75">
      <c r="A177" s="121"/>
      <c r="B177" s="8"/>
      <c r="C177" s="9"/>
      <c r="F177" s="79" t="s">
        <v>35</v>
      </c>
      <c r="G177" s="9"/>
      <c r="I177" s="16"/>
      <c r="J177" s="16"/>
      <c r="K177" s="16"/>
      <c r="L177" s="16"/>
      <c r="M177" s="127"/>
      <c r="N177" s="16"/>
    </row>
    <row r="178" spans="1:14" ht="3.75" customHeight="1">
      <c r="A178" s="121"/>
      <c r="B178" s="139"/>
      <c r="C178" s="139"/>
      <c r="D178" s="139"/>
      <c r="E178" s="125"/>
      <c r="F178" s="139"/>
      <c r="G178" s="9"/>
      <c r="I178" s="16"/>
      <c r="J178" s="16"/>
      <c r="K178" s="16"/>
      <c r="L178" s="16"/>
      <c r="M178" s="127"/>
      <c r="N178" s="16"/>
    </row>
    <row r="179" spans="1:14" ht="3.75" customHeight="1">
      <c r="A179" s="121"/>
      <c r="B179" s="8"/>
      <c r="C179" s="9"/>
      <c r="F179" s="9"/>
      <c r="G179" s="9"/>
      <c r="I179" s="16"/>
      <c r="J179" s="16"/>
      <c r="K179" s="16"/>
      <c r="L179" s="16"/>
      <c r="M179" s="127"/>
      <c r="N179" s="16"/>
    </row>
    <row r="180" spans="1:14" ht="12" customHeight="1">
      <c r="A180" s="121"/>
      <c r="B180" s="456" t="s">
        <v>70</v>
      </c>
      <c r="C180" s="9"/>
      <c r="D180" s="457" t="s">
        <v>71</v>
      </c>
      <c r="F180" s="458"/>
      <c r="G180" s="9"/>
      <c r="I180" s="16"/>
      <c r="J180" s="16"/>
      <c r="K180" s="16"/>
      <c r="L180" s="16"/>
      <c r="M180" s="127"/>
      <c r="N180" s="16"/>
    </row>
    <row r="181" spans="1:14" ht="12" customHeight="1">
      <c r="A181" s="121"/>
      <c r="B181" s="456"/>
      <c r="C181" s="9"/>
      <c r="D181" s="457"/>
      <c r="F181" s="459"/>
      <c r="G181" s="9"/>
      <c r="I181" s="16"/>
      <c r="J181" s="16"/>
      <c r="K181" s="16"/>
      <c r="L181" s="16"/>
      <c r="M181" s="127"/>
      <c r="N181" s="16"/>
    </row>
    <row r="182" spans="1:14" ht="3.75" customHeight="1">
      <c r="A182" s="121"/>
      <c r="B182" s="139"/>
      <c r="C182" s="139"/>
      <c r="D182" s="139"/>
      <c r="E182" s="125"/>
      <c r="F182" s="139"/>
      <c r="G182" s="9"/>
      <c r="I182" s="16"/>
      <c r="J182" s="16"/>
      <c r="K182" s="16"/>
      <c r="L182" s="16"/>
      <c r="M182" s="127"/>
      <c r="N182" s="16"/>
    </row>
    <row r="183" spans="1:14" ht="3.75" customHeight="1">
      <c r="A183" s="121"/>
      <c r="B183" s="12"/>
      <c r="C183" s="9"/>
      <c r="F183" s="136"/>
      <c r="G183" s="9"/>
      <c r="I183" s="16"/>
      <c r="J183" s="16"/>
      <c r="K183" s="16"/>
      <c r="L183" s="16"/>
      <c r="M183" s="127"/>
      <c r="N183" s="16"/>
    </row>
    <row r="184" spans="1:14" ht="12" customHeight="1">
      <c r="A184" s="121"/>
      <c r="B184" s="456" t="s">
        <v>68</v>
      </c>
      <c r="C184" s="9"/>
      <c r="D184" s="457" t="s">
        <v>72</v>
      </c>
      <c r="F184" s="458"/>
      <c r="G184" s="9"/>
      <c r="I184" s="16"/>
      <c r="J184" s="16"/>
      <c r="K184" s="16"/>
      <c r="L184" s="16"/>
      <c r="M184" s="127"/>
      <c r="N184" s="16"/>
    </row>
    <row r="185" spans="1:14" ht="12" customHeight="1">
      <c r="A185" s="121"/>
      <c r="B185" s="456"/>
      <c r="C185" s="9"/>
      <c r="D185" s="457"/>
      <c r="F185" s="459"/>
      <c r="G185" s="9"/>
      <c r="I185" s="16"/>
      <c r="J185" s="16"/>
      <c r="K185" s="16"/>
      <c r="L185" s="16"/>
      <c r="M185" s="127"/>
      <c r="N185" s="16"/>
    </row>
    <row r="186" spans="1:14" ht="3.75" customHeight="1">
      <c r="A186" s="121"/>
      <c r="B186" s="139"/>
      <c r="C186" s="139"/>
      <c r="D186" s="139"/>
      <c r="E186" s="125"/>
      <c r="F186" s="139"/>
      <c r="G186" s="9"/>
      <c r="I186" s="16"/>
      <c r="J186" s="16"/>
      <c r="K186" s="16"/>
      <c r="L186" s="16"/>
      <c r="M186" s="127"/>
      <c r="N186" s="16"/>
    </row>
    <row r="187" spans="1:14" ht="3.75" customHeight="1">
      <c r="A187" s="121"/>
      <c r="B187" s="12"/>
      <c r="C187" s="9"/>
      <c r="F187" s="136"/>
      <c r="G187" s="9"/>
      <c r="I187" s="16"/>
      <c r="J187" s="16"/>
      <c r="K187" s="16"/>
      <c r="L187" s="16"/>
      <c r="M187" s="127"/>
      <c r="N187" s="16"/>
    </row>
    <row r="188" spans="1:14" ht="12" customHeight="1">
      <c r="A188" s="121"/>
      <c r="B188" s="456" t="s">
        <v>69</v>
      </c>
      <c r="C188" s="9"/>
      <c r="D188" s="457" t="s">
        <v>73</v>
      </c>
      <c r="F188" s="461">
        <f>F184*0.6</f>
        <v>0</v>
      </c>
      <c r="G188" s="9"/>
      <c r="I188" s="16"/>
      <c r="J188" s="16"/>
      <c r="K188" s="16"/>
      <c r="L188" s="16"/>
      <c r="M188" s="127"/>
      <c r="N188" s="16"/>
    </row>
    <row r="189" spans="1:14" ht="12" customHeight="1">
      <c r="A189" s="121"/>
      <c r="B189" s="456"/>
      <c r="C189" s="9"/>
      <c r="D189" s="457"/>
      <c r="F189" s="462"/>
      <c r="G189" s="9"/>
      <c r="I189" s="16"/>
      <c r="J189" s="16"/>
      <c r="K189" s="16"/>
      <c r="L189" s="16"/>
      <c r="M189" s="127"/>
      <c r="N189" s="16"/>
    </row>
    <row r="190" spans="1:14" ht="3.75" customHeight="1">
      <c r="A190" s="121"/>
      <c r="B190" s="139"/>
      <c r="C190" s="139"/>
      <c r="D190" s="139"/>
      <c r="E190" s="125"/>
      <c r="F190" s="139"/>
      <c r="G190" s="9"/>
      <c r="I190" s="16"/>
      <c r="J190" s="16"/>
      <c r="K190" s="16"/>
      <c r="L190" s="16"/>
      <c r="M190" s="127"/>
      <c r="N190" s="16"/>
    </row>
    <row r="191" spans="1:14" ht="3.75" customHeight="1">
      <c r="A191" s="121"/>
      <c r="B191" s="12"/>
      <c r="C191" s="9"/>
      <c r="F191" s="136"/>
      <c r="G191" s="9"/>
      <c r="I191" s="16"/>
      <c r="J191" s="16"/>
      <c r="K191" s="16"/>
      <c r="L191" s="16"/>
      <c r="M191" s="127"/>
      <c r="N191" s="16"/>
    </row>
    <row r="192" spans="1:14" ht="12" customHeight="1">
      <c r="A192" s="121"/>
      <c r="B192" s="476" t="s">
        <v>64</v>
      </c>
      <c r="C192" s="9"/>
      <c r="D192" s="457" t="s">
        <v>74</v>
      </c>
      <c r="F192" s="461">
        <f>F180+F188</f>
        <v>0</v>
      </c>
      <c r="G192" s="9"/>
      <c r="I192" s="16"/>
      <c r="J192" s="16"/>
      <c r="K192" s="16"/>
      <c r="L192" s="16"/>
      <c r="M192" s="127"/>
      <c r="N192" s="16"/>
    </row>
    <row r="193" spans="1:14" ht="12" customHeight="1">
      <c r="A193" s="121"/>
      <c r="B193" s="476"/>
      <c r="C193" s="9"/>
      <c r="D193" s="457"/>
      <c r="F193" s="462"/>
      <c r="G193" s="9"/>
      <c r="I193" s="16"/>
      <c r="J193" s="16"/>
      <c r="K193" s="16"/>
      <c r="L193" s="16"/>
      <c r="M193" s="127"/>
      <c r="N193" s="16"/>
    </row>
    <row r="194" spans="1:14" ht="3.75" customHeight="1">
      <c r="A194" s="122"/>
      <c r="B194" s="96"/>
      <c r="C194" s="97"/>
      <c r="D194" s="94"/>
      <c r="E194" s="94"/>
      <c r="F194" s="97"/>
      <c r="G194" s="97"/>
      <c r="H194" s="94"/>
      <c r="I194" s="94"/>
      <c r="J194" s="94"/>
      <c r="K194" s="94"/>
      <c r="L194" s="94"/>
      <c r="M194" s="131"/>
      <c r="N194" s="16"/>
    </row>
    <row r="195" spans="9:12" ht="3.75" customHeight="1">
      <c r="I195" s="16"/>
      <c r="J195" s="16"/>
      <c r="K195" s="16"/>
      <c r="L195" s="16"/>
    </row>
    <row r="196" spans="2:19" ht="12" customHeight="1">
      <c r="B196" s="435" t="s">
        <v>108</v>
      </c>
      <c r="C196" s="450" t="s">
        <v>25</v>
      </c>
      <c r="D196" s="447" t="s">
        <v>109</v>
      </c>
      <c r="E196" s="447"/>
      <c r="F196" s="447"/>
      <c r="G196" s="447"/>
      <c r="H196" s="447"/>
      <c r="I196" s="447"/>
      <c r="J196" s="433">
        <v>291.25</v>
      </c>
      <c r="K196" s="433"/>
      <c r="L196" s="433"/>
      <c r="Q196" s="404">
        <v>168.07</v>
      </c>
      <c r="R196" s="405">
        <v>0.031</v>
      </c>
      <c r="S196" s="403">
        <f>Q196+Q196*R196</f>
        <v>173.28017</v>
      </c>
    </row>
    <row r="197" spans="2:19" ht="12" customHeight="1">
      <c r="B197" s="436"/>
      <c r="C197" s="451"/>
      <c r="D197" s="455"/>
      <c r="E197" s="455"/>
      <c r="F197" s="455"/>
      <c r="G197" s="455"/>
      <c r="H197" s="455"/>
      <c r="I197" s="455"/>
      <c r="J197" s="434"/>
      <c r="K197" s="434"/>
      <c r="L197" s="434"/>
      <c r="Q197" s="404"/>
      <c r="R197" s="406"/>
      <c r="S197" s="403"/>
    </row>
    <row r="198" spans="2:12" ht="12" customHeight="1">
      <c r="B198" s="435" t="s">
        <v>110</v>
      </c>
      <c r="C198" s="450" t="s">
        <v>25</v>
      </c>
      <c r="D198" s="454" t="s">
        <v>121</v>
      </c>
      <c r="E198" s="454"/>
      <c r="F198" s="454"/>
      <c r="G198" s="454"/>
      <c r="H198" s="454"/>
      <c r="I198" s="137"/>
      <c r="J198" s="452" t="e">
        <f>J196+J196*L146</f>
        <v>#DIV/0!</v>
      </c>
      <c r="K198" s="452"/>
      <c r="L198" s="452"/>
    </row>
    <row r="199" spans="2:12" ht="12" customHeight="1">
      <c r="B199" s="436"/>
      <c r="C199" s="451"/>
      <c r="D199" s="455"/>
      <c r="E199" s="455"/>
      <c r="F199" s="455"/>
      <c r="G199" s="455"/>
      <c r="H199" s="455"/>
      <c r="I199" s="117"/>
      <c r="J199" s="453"/>
      <c r="K199" s="453"/>
      <c r="L199" s="453"/>
    </row>
    <row r="200" spans="2:12" ht="12" customHeight="1">
      <c r="B200" s="435" t="s">
        <v>111</v>
      </c>
      <c r="C200" s="450" t="s">
        <v>25</v>
      </c>
      <c r="D200" s="443" t="s">
        <v>120</v>
      </c>
      <c r="E200" s="443"/>
      <c r="F200" s="443"/>
      <c r="G200" s="443"/>
      <c r="H200" s="443"/>
      <c r="I200" s="443"/>
      <c r="J200" s="445" t="e">
        <f>(F192+F170)*J198</f>
        <v>#DIV/0!</v>
      </c>
      <c r="K200" s="445"/>
      <c r="L200" s="445"/>
    </row>
    <row r="201" spans="2:12" ht="12" customHeight="1">
      <c r="B201" s="436"/>
      <c r="C201" s="451"/>
      <c r="D201" s="444"/>
      <c r="E201" s="444"/>
      <c r="F201" s="444"/>
      <c r="G201" s="444"/>
      <c r="H201" s="444"/>
      <c r="I201" s="444"/>
      <c r="J201" s="433"/>
      <c r="K201" s="433"/>
      <c r="L201" s="433"/>
    </row>
    <row r="202" spans="2:12" ht="12" customHeight="1">
      <c r="B202" s="435" t="s">
        <v>118</v>
      </c>
      <c r="C202" s="450" t="s">
        <v>25</v>
      </c>
      <c r="D202" s="447" t="s">
        <v>158</v>
      </c>
      <c r="E202" s="443"/>
      <c r="F202" s="443"/>
      <c r="G202" s="443"/>
      <c r="H202" s="443"/>
      <c r="I202" s="443"/>
      <c r="J202" s="448">
        <f>'tabella D'!O10</f>
        <v>0</v>
      </c>
      <c r="K202" s="448"/>
      <c r="L202" s="448"/>
    </row>
    <row r="203" spans="2:12" ht="12" customHeight="1">
      <c r="B203" s="436"/>
      <c r="C203" s="451"/>
      <c r="D203" s="444"/>
      <c r="E203" s="444"/>
      <c r="F203" s="444"/>
      <c r="G203" s="444"/>
      <c r="H203" s="444"/>
      <c r="I203" s="444"/>
      <c r="J203" s="449"/>
      <c r="K203" s="449"/>
      <c r="L203" s="449"/>
    </row>
    <row r="204" spans="2:12" ht="12" customHeight="1">
      <c r="B204" s="435" t="s">
        <v>119</v>
      </c>
      <c r="C204" s="450" t="s">
        <v>25</v>
      </c>
      <c r="D204" s="443" t="s">
        <v>122</v>
      </c>
      <c r="E204" s="443"/>
      <c r="F204" s="443"/>
      <c r="G204" s="443"/>
      <c r="H204" s="443"/>
      <c r="I204" s="443"/>
      <c r="J204" s="433" t="e">
        <f>J200*J202</f>
        <v>#DIV/0!</v>
      </c>
      <c r="K204" s="433"/>
      <c r="L204" s="433"/>
    </row>
    <row r="205" spans="2:12" ht="12" customHeight="1">
      <c r="B205" s="436"/>
      <c r="C205" s="451"/>
      <c r="D205" s="444"/>
      <c r="E205" s="444"/>
      <c r="F205" s="444"/>
      <c r="G205" s="444"/>
      <c r="H205" s="444"/>
      <c r="I205" s="444"/>
      <c r="J205" s="434"/>
      <c r="K205" s="434"/>
      <c r="L205" s="434"/>
    </row>
    <row r="206" spans="1:103" s="149" customFormat="1" ht="24" customHeight="1">
      <c r="A206" s="144"/>
      <c r="B206" s="144"/>
      <c r="C206" s="145"/>
      <c r="D206" s="146"/>
      <c r="E206" s="146"/>
      <c r="F206" s="145"/>
      <c r="G206" s="145"/>
      <c r="H206" s="146"/>
      <c r="I206" s="147"/>
      <c r="J206" s="440"/>
      <c r="K206" s="441"/>
      <c r="L206" s="441"/>
      <c r="M206" s="148"/>
      <c r="N206" s="148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  <c r="BQ206" s="145"/>
      <c r="BR206" s="145"/>
      <c r="BS206" s="145"/>
      <c r="BT206" s="145"/>
      <c r="BU206" s="145"/>
      <c r="BV206" s="145"/>
      <c r="BW206" s="145"/>
      <c r="BX206" s="145"/>
      <c r="BY206" s="145"/>
      <c r="BZ206" s="145"/>
      <c r="CA206" s="145"/>
      <c r="CB206" s="145"/>
      <c r="CC206" s="145"/>
      <c r="CD206" s="145"/>
      <c r="CE206" s="145"/>
      <c r="CF206" s="145"/>
      <c r="CG206" s="145"/>
      <c r="CH206" s="145"/>
      <c r="CI206" s="145"/>
      <c r="CJ206" s="145"/>
      <c r="CK206" s="145"/>
      <c r="CL206" s="145"/>
      <c r="CM206" s="145"/>
      <c r="CN206" s="145"/>
      <c r="CO206" s="145"/>
      <c r="CP206" s="145"/>
      <c r="CQ206" s="145"/>
      <c r="CR206" s="145"/>
      <c r="CS206" s="145"/>
      <c r="CT206" s="145"/>
      <c r="CU206" s="145"/>
      <c r="CV206" s="145"/>
      <c r="CW206" s="145"/>
      <c r="CX206" s="145"/>
      <c r="CY206" s="145"/>
    </row>
    <row r="207" spans="9:10" ht="18" customHeight="1">
      <c r="I207" s="45"/>
      <c r="J207" s="45"/>
    </row>
    <row r="208" spans="2:12" ht="24.75" customHeight="1">
      <c r="B208" s="6" t="s">
        <v>11</v>
      </c>
      <c r="C208" s="437"/>
      <c r="D208" s="438"/>
      <c r="E208" s="439"/>
      <c r="H208" s="442"/>
      <c r="I208" s="442"/>
      <c r="J208" s="446"/>
      <c r="K208" s="446"/>
      <c r="L208" s="446"/>
    </row>
    <row r="209" spans="9:10" ht="18" customHeight="1">
      <c r="I209" s="45"/>
      <c r="J209" s="45"/>
    </row>
    <row r="210" spans="9:10" ht="18" customHeight="1">
      <c r="I210" s="45"/>
      <c r="J210" s="45"/>
    </row>
    <row r="211" spans="9:10" ht="18" customHeight="1">
      <c r="I211" s="45"/>
      <c r="J211" s="45"/>
    </row>
    <row r="212" spans="9:10" ht="18" customHeight="1">
      <c r="I212" s="45"/>
      <c r="J212" s="45"/>
    </row>
    <row r="213" spans="9:10" ht="18" customHeight="1">
      <c r="I213" s="45"/>
      <c r="J213" s="45"/>
    </row>
    <row r="214" spans="9:10" ht="18" customHeight="1">
      <c r="I214" s="45"/>
      <c r="J214" s="45"/>
    </row>
    <row r="215" spans="9:10" ht="18" customHeight="1">
      <c r="I215" s="45"/>
      <c r="J215" s="45"/>
    </row>
    <row r="216" spans="9:10" ht="18" customHeight="1">
      <c r="I216" s="45"/>
      <c r="J216" s="45"/>
    </row>
    <row r="217" spans="9:10" ht="18" customHeight="1">
      <c r="I217" s="45"/>
      <c r="J217" s="45"/>
    </row>
    <row r="218" spans="9:10" ht="18" customHeight="1">
      <c r="I218" s="45"/>
      <c r="J218" s="45"/>
    </row>
    <row r="219" spans="9:10" ht="18" customHeight="1">
      <c r="I219" s="45"/>
      <c r="J219" s="45"/>
    </row>
    <row r="220" spans="9:10" ht="18" customHeight="1">
      <c r="I220" s="45"/>
      <c r="J220" s="45"/>
    </row>
    <row r="221" spans="9:10" ht="18" customHeight="1">
      <c r="I221" s="45"/>
      <c r="J221" s="45"/>
    </row>
    <row r="222" spans="9:10" ht="18" customHeight="1">
      <c r="I222" s="45"/>
      <c r="J222" s="45"/>
    </row>
    <row r="223" spans="9:10" ht="18" customHeight="1">
      <c r="I223" s="45"/>
      <c r="J223" s="45"/>
    </row>
    <row r="224" spans="9:10" ht="18" customHeight="1">
      <c r="I224" s="45"/>
      <c r="J224" s="45"/>
    </row>
    <row r="225" spans="9:10" ht="18" customHeight="1">
      <c r="I225" s="45"/>
      <c r="J225" s="45"/>
    </row>
    <row r="226" spans="9:10" ht="12.75">
      <c r="I226" s="45"/>
      <c r="J226" s="45"/>
    </row>
    <row r="227" spans="9:10" ht="12.75">
      <c r="I227" s="45"/>
      <c r="J227" s="45"/>
    </row>
    <row r="228" spans="9:10" ht="12.75">
      <c r="I228" s="45"/>
      <c r="J228" s="45"/>
    </row>
    <row r="229" spans="9:10" ht="12.75">
      <c r="I229" s="45"/>
      <c r="J229" s="45"/>
    </row>
    <row r="230" spans="9:10" ht="12.75">
      <c r="I230" s="45"/>
      <c r="J230" s="45"/>
    </row>
    <row r="231" spans="9:10" ht="12.75">
      <c r="I231" s="45"/>
      <c r="J231" s="45"/>
    </row>
    <row r="232" spans="9:10" ht="12.75">
      <c r="I232" s="45"/>
      <c r="J232" s="45"/>
    </row>
    <row r="233" spans="9:10" ht="12.75">
      <c r="I233" s="45"/>
      <c r="J233" s="45"/>
    </row>
    <row r="234" spans="9:10" ht="12.75">
      <c r="I234" s="45"/>
      <c r="J234" s="45"/>
    </row>
    <row r="235" spans="9:10" ht="12.75">
      <c r="I235" s="45"/>
      <c r="J235" s="45"/>
    </row>
    <row r="236" spans="9:10" ht="12.75">
      <c r="I236" s="45"/>
      <c r="J236" s="45"/>
    </row>
    <row r="237" spans="9:10" ht="12.75">
      <c r="I237" s="45"/>
      <c r="J237" s="45"/>
    </row>
    <row r="238" spans="9:10" ht="12.75">
      <c r="I238" s="45"/>
      <c r="J238" s="45"/>
    </row>
    <row r="239" spans="9:10" ht="12.75">
      <c r="I239" s="45"/>
      <c r="J239" s="45"/>
    </row>
    <row r="240" spans="9:10" ht="12.75">
      <c r="I240" s="45"/>
      <c r="J240" s="45"/>
    </row>
    <row r="241" spans="9:10" ht="12.75">
      <c r="I241" s="45"/>
      <c r="J241" s="45"/>
    </row>
    <row r="242" spans="9:10" ht="12.75">
      <c r="I242" s="45"/>
      <c r="J242" s="45"/>
    </row>
    <row r="243" spans="9:10" ht="12.75">
      <c r="I243" s="45"/>
      <c r="J243" s="45"/>
    </row>
    <row r="244" spans="9:10" ht="12.75">
      <c r="I244" s="45"/>
      <c r="J244" s="45"/>
    </row>
    <row r="245" spans="9:10" ht="12.75">
      <c r="I245" s="45"/>
      <c r="J245" s="45"/>
    </row>
    <row r="246" spans="9:10" ht="12.75">
      <c r="I246" s="45"/>
      <c r="J246" s="45"/>
    </row>
    <row r="247" spans="9:10" ht="12.75">
      <c r="I247" s="45"/>
      <c r="J247" s="45"/>
    </row>
    <row r="248" spans="9:10" ht="12.75">
      <c r="I248" s="45"/>
      <c r="J248" s="45"/>
    </row>
    <row r="249" spans="9:10" ht="12.75">
      <c r="I249" s="45"/>
      <c r="J249" s="45"/>
    </row>
    <row r="250" spans="9:10" ht="12.75">
      <c r="I250" s="45"/>
      <c r="J250" s="45"/>
    </row>
    <row r="251" spans="9:10" ht="12.75">
      <c r="I251" s="45"/>
      <c r="J251" s="45"/>
    </row>
    <row r="252" spans="9:10" ht="12.75">
      <c r="I252" s="45"/>
      <c r="J252" s="45"/>
    </row>
    <row r="253" spans="9:10" ht="12.75">
      <c r="I253" s="45"/>
      <c r="J253" s="45"/>
    </row>
    <row r="254" spans="9:10" ht="12.75">
      <c r="I254" s="45"/>
      <c r="J254" s="45"/>
    </row>
    <row r="255" spans="9:10" ht="12.75">
      <c r="I255" s="45"/>
      <c r="J255" s="45"/>
    </row>
    <row r="256" spans="9:10" ht="12.75">
      <c r="I256" s="45"/>
      <c r="J256" s="45"/>
    </row>
  </sheetData>
  <sheetProtection password="CE07" sheet="1"/>
  <mergeCells count="168">
    <mergeCell ref="Q196:Q197"/>
    <mergeCell ref="R196:R197"/>
    <mergeCell ref="D136:D137"/>
    <mergeCell ref="B132:B133"/>
    <mergeCell ref="S196:S197"/>
    <mergeCell ref="B174:L174"/>
    <mergeCell ref="B188:B189"/>
    <mergeCell ref="D188:D189"/>
    <mergeCell ref="F188:F189"/>
    <mergeCell ref="B192:B193"/>
    <mergeCell ref="F192:F193"/>
    <mergeCell ref="B15:B16"/>
    <mergeCell ref="J15:J16"/>
    <mergeCell ref="H15:H16"/>
    <mergeCell ref="L146:L150"/>
    <mergeCell ref="H58:J58"/>
    <mergeCell ref="I61:L61"/>
    <mergeCell ref="J55:J56"/>
    <mergeCell ref="H145:K150"/>
    <mergeCell ref="I84:L84"/>
    <mergeCell ref="G15:G16"/>
    <mergeCell ref="I15:I16"/>
    <mergeCell ref="K15:K16"/>
    <mergeCell ref="L30:L31"/>
    <mergeCell ref="F15:F16"/>
    <mergeCell ref="L15:L16"/>
    <mergeCell ref="B73:L73"/>
    <mergeCell ref="I64:L64"/>
    <mergeCell ref="L67:L71"/>
    <mergeCell ref="B144:B145"/>
    <mergeCell ref="D144:D145"/>
    <mergeCell ref="B116:B117"/>
    <mergeCell ref="I78:L78"/>
    <mergeCell ref="D124:D125"/>
    <mergeCell ref="B136:B137"/>
    <mergeCell ref="B140:B141"/>
    <mergeCell ref="D128:D129"/>
    <mergeCell ref="B102:L102"/>
    <mergeCell ref="I81:L81"/>
    <mergeCell ref="D140:D141"/>
    <mergeCell ref="B74:D75"/>
    <mergeCell ref="B108:B109"/>
    <mergeCell ref="D108:D109"/>
    <mergeCell ref="F108:F109"/>
    <mergeCell ref="B103:B104"/>
    <mergeCell ref="D103:D104"/>
    <mergeCell ref="F74:F75"/>
    <mergeCell ref="F136:F137"/>
    <mergeCell ref="H67:K71"/>
    <mergeCell ref="B42:B44"/>
    <mergeCell ref="B51:D52"/>
    <mergeCell ref="F51:F52"/>
    <mergeCell ref="B57:D58"/>
    <mergeCell ref="H44:H45"/>
    <mergeCell ref="D116:D117"/>
    <mergeCell ref="F116:F117"/>
    <mergeCell ref="F57:F58"/>
    <mergeCell ref="J44:J45"/>
    <mergeCell ref="H12:J12"/>
    <mergeCell ref="D55:E55"/>
    <mergeCell ref="I55:I56"/>
    <mergeCell ref="H30:K31"/>
    <mergeCell ref="F47:F48"/>
    <mergeCell ref="D15:D16"/>
    <mergeCell ref="B14:L14"/>
    <mergeCell ref="E15:E16"/>
    <mergeCell ref="I42:L43"/>
    <mergeCell ref="D29:E29"/>
    <mergeCell ref="E34:E35"/>
    <mergeCell ref="F34:F35"/>
    <mergeCell ref="B38:D39"/>
    <mergeCell ref="G34:G35"/>
    <mergeCell ref="F42:F44"/>
    <mergeCell ref="J38:J39"/>
    <mergeCell ref="L38:L39"/>
    <mergeCell ref="L44:L45"/>
    <mergeCell ref="C12:F12"/>
    <mergeCell ref="H75:J75"/>
    <mergeCell ref="I38:I39"/>
    <mergeCell ref="B47:D48"/>
    <mergeCell ref="E74:E75"/>
    <mergeCell ref="B34:D35"/>
    <mergeCell ref="F38:F39"/>
    <mergeCell ref="H35:J36"/>
    <mergeCell ref="H42:H43"/>
    <mergeCell ref="B33:L33"/>
    <mergeCell ref="D1:M1"/>
    <mergeCell ref="A5:M5"/>
    <mergeCell ref="A12:B12"/>
    <mergeCell ref="K12:L12"/>
    <mergeCell ref="A6:M6"/>
    <mergeCell ref="A7:M7"/>
    <mergeCell ref="D2:M2"/>
    <mergeCell ref="J10:M10"/>
    <mergeCell ref="A4:M4"/>
    <mergeCell ref="A10:H10"/>
    <mergeCell ref="F120:F121"/>
    <mergeCell ref="B120:B121"/>
    <mergeCell ref="B112:B113"/>
    <mergeCell ref="D112:D113"/>
    <mergeCell ref="F112:F113"/>
    <mergeCell ref="D120:D121"/>
    <mergeCell ref="B153:D153"/>
    <mergeCell ref="C196:C197"/>
    <mergeCell ref="D196:I197"/>
    <mergeCell ref="B170:B171"/>
    <mergeCell ref="D170:D171"/>
    <mergeCell ref="D162:D163"/>
    <mergeCell ref="F170:F171"/>
    <mergeCell ref="F153:F154"/>
    <mergeCell ref="B166:B167"/>
    <mergeCell ref="D192:D193"/>
    <mergeCell ref="D166:D167"/>
    <mergeCell ref="G74:G75"/>
    <mergeCell ref="B175:D175"/>
    <mergeCell ref="F175:F176"/>
    <mergeCell ref="F184:F185"/>
    <mergeCell ref="B184:B185"/>
    <mergeCell ref="B128:B129"/>
    <mergeCell ref="F124:F125"/>
    <mergeCell ref="F128:F129"/>
    <mergeCell ref="B124:B125"/>
    <mergeCell ref="F148:F149"/>
    <mergeCell ref="F144:F145"/>
    <mergeCell ref="I87:L87"/>
    <mergeCell ref="H96:K100"/>
    <mergeCell ref="L96:L100"/>
    <mergeCell ref="H90:K94"/>
    <mergeCell ref="L90:L94"/>
    <mergeCell ref="F140:F141"/>
    <mergeCell ref="F103:F104"/>
    <mergeCell ref="F132:F133"/>
    <mergeCell ref="D132:D133"/>
    <mergeCell ref="F166:F167"/>
    <mergeCell ref="F158:F159"/>
    <mergeCell ref="F162:F163"/>
    <mergeCell ref="B162:B163"/>
    <mergeCell ref="B158:B159"/>
    <mergeCell ref="D158:D159"/>
    <mergeCell ref="B152:L152"/>
    <mergeCell ref="B148:B149"/>
    <mergeCell ref="D148:D149"/>
    <mergeCell ref="J198:L199"/>
    <mergeCell ref="D198:H199"/>
    <mergeCell ref="B200:B201"/>
    <mergeCell ref="C200:C201"/>
    <mergeCell ref="B180:B181"/>
    <mergeCell ref="D180:D181"/>
    <mergeCell ref="F180:F181"/>
    <mergeCell ref="D184:D185"/>
    <mergeCell ref="J196:L197"/>
    <mergeCell ref="B196:B197"/>
    <mergeCell ref="B202:B203"/>
    <mergeCell ref="C202:C203"/>
    <mergeCell ref="B204:B205"/>
    <mergeCell ref="C204:C205"/>
    <mergeCell ref="D204:I205"/>
    <mergeCell ref="C198:C199"/>
    <mergeCell ref="J204:L205"/>
    <mergeCell ref="B198:B199"/>
    <mergeCell ref="C208:E208"/>
    <mergeCell ref="J206:L206"/>
    <mergeCell ref="H208:I208"/>
    <mergeCell ref="D200:I201"/>
    <mergeCell ref="J200:L201"/>
    <mergeCell ref="J208:L208"/>
    <mergeCell ref="D202:I203"/>
    <mergeCell ref="J202:L203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65" r:id="rId2"/>
  <rowBreaks count="1" manualBreakCount="1">
    <brk id="100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4">
      <selection activeCell="K27" sqref="K27"/>
    </sheetView>
  </sheetViews>
  <sheetFormatPr defaultColWidth="9.140625" defaultRowHeight="12.75"/>
  <cols>
    <col min="3" max="3" width="39.7109375" style="0" customWidth="1"/>
    <col min="4" max="4" width="13.00390625" style="0" customWidth="1"/>
    <col min="10" max="10" width="12.28125" style="0" customWidth="1"/>
    <col min="11" max="11" width="9.8515625" style="0" bestFit="1" customWidth="1"/>
    <col min="12" max="12" width="13.57421875" style="0" customWidth="1"/>
  </cols>
  <sheetData>
    <row r="1" spans="1:13" ht="26.25">
      <c r="A1" s="209"/>
      <c r="B1" s="210"/>
      <c r="C1" s="210"/>
      <c r="D1" s="523" t="s">
        <v>153</v>
      </c>
      <c r="E1" s="523"/>
      <c r="F1" s="523"/>
      <c r="G1" s="523"/>
      <c r="H1" s="523"/>
      <c r="I1" s="523"/>
      <c r="J1" s="523"/>
      <c r="K1" s="523"/>
      <c r="L1" s="523"/>
      <c r="M1" s="524"/>
    </row>
    <row r="2" spans="1:13" ht="26.25">
      <c r="A2" s="211"/>
      <c r="B2" s="49"/>
      <c r="C2" s="49"/>
      <c r="D2" s="418" t="s">
        <v>27</v>
      </c>
      <c r="E2" s="418"/>
      <c r="F2" s="418"/>
      <c r="G2" s="418"/>
      <c r="H2" s="418"/>
      <c r="I2" s="418"/>
      <c r="J2" s="418"/>
      <c r="K2" s="418"/>
      <c r="L2" s="418"/>
      <c r="M2" s="525"/>
    </row>
    <row r="3" spans="1:13" ht="27" thickBot="1">
      <c r="A3" s="21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12"/>
    </row>
    <row r="4" spans="1:13" ht="15.75">
      <c r="A4" s="516" t="s">
        <v>155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517"/>
    </row>
    <row r="5" spans="1:13" ht="16.5" thickBot="1">
      <c r="A5" s="518" t="s">
        <v>187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519"/>
    </row>
    <row r="6" spans="1:13" ht="15.75">
      <c r="A6" s="526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527"/>
    </row>
    <row r="7" spans="1:13" ht="15">
      <c r="A7" s="528" t="s">
        <v>156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529"/>
    </row>
    <row r="8" spans="1:13" ht="15.75">
      <c r="A8" s="2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14"/>
    </row>
    <row r="9" spans="1:13" ht="13.5" thickBot="1">
      <c r="A9" s="215"/>
      <c r="B9" s="9"/>
      <c r="C9" s="16"/>
      <c r="D9" s="9"/>
      <c r="E9" s="9"/>
      <c r="F9" s="16"/>
      <c r="G9" s="16"/>
      <c r="H9" s="16"/>
      <c r="I9" s="16"/>
      <c r="J9" s="16"/>
      <c r="K9" s="16"/>
      <c r="L9" s="9"/>
      <c r="M9" s="216"/>
    </row>
    <row r="10" spans="1:13" ht="15.75" thickBot="1">
      <c r="A10" s="520" t="s">
        <v>175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521"/>
    </row>
    <row r="11" spans="1:13" ht="15">
      <c r="A11" s="217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218"/>
    </row>
    <row r="12" spans="1:13" ht="18">
      <c r="A12" s="522" t="s">
        <v>3</v>
      </c>
      <c r="B12" s="417"/>
      <c r="C12" s="390">
        <f>fronte!D11</f>
        <v>0</v>
      </c>
      <c r="D12" s="391"/>
      <c r="E12" s="58"/>
      <c r="F12" s="50"/>
      <c r="G12" s="410" t="s">
        <v>12</v>
      </c>
      <c r="H12" s="410"/>
      <c r="I12" s="410"/>
      <c r="J12" s="48"/>
      <c r="K12" s="379"/>
      <c r="L12" s="380"/>
      <c r="M12" s="514"/>
    </row>
    <row r="13" spans="1:13" ht="18.75" thickBot="1">
      <c r="A13" s="219"/>
      <c r="B13" s="18"/>
      <c r="C13" s="51"/>
      <c r="D13" s="51"/>
      <c r="E13" s="51"/>
      <c r="F13" s="3"/>
      <c r="G13" s="7"/>
      <c r="H13" s="7"/>
      <c r="I13" s="7"/>
      <c r="J13" s="7"/>
      <c r="K13" s="18"/>
      <c r="L13" s="18"/>
      <c r="M13" s="220"/>
    </row>
    <row r="14" spans="1:13" ht="56.25" customHeight="1">
      <c r="A14" s="515" t="s">
        <v>176</v>
      </c>
      <c r="B14" s="414"/>
      <c r="C14" s="415"/>
      <c r="D14" s="62"/>
      <c r="E14" s="63"/>
      <c r="F14" s="64"/>
      <c r="G14" s="65"/>
      <c r="H14" s="63"/>
      <c r="I14" s="63"/>
      <c r="J14" s="63"/>
      <c r="K14" s="66" t="s">
        <v>1</v>
      </c>
      <c r="L14" s="66" t="s">
        <v>14</v>
      </c>
      <c r="M14" s="221"/>
    </row>
    <row r="15" spans="1:13" ht="12.75">
      <c r="A15" s="222"/>
      <c r="B15" s="22"/>
      <c r="C15" s="24"/>
      <c r="D15" s="23" t="s">
        <v>21</v>
      </c>
      <c r="E15" s="25"/>
      <c r="F15" s="59"/>
      <c r="G15" s="24"/>
      <c r="H15" s="25"/>
      <c r="I15" s="25"/>
      <c r="J15" s="25"/>
      <c r="K15" s="26" t="s">
        <v>22</v>
      </c>
      <c r="L15" s="26" t="s">
        <v>0</v>
      </c>
      <c r="M15" s="223"/>
    </row>
    <row r="16" spans="1:13" ht="15.75">
      <c r="A16" s="224"/>
      <c r="B16" s="29"/>
      <c r="C16" s="42"/>
      <c r="D16" s="30"/>
      <c r="E16" s="30"/>
      <c r="F16" s="9"/>
      <c r="G16" s="9"/>
      <c r="H16" s="30"/>
      <c r="I16" s="30"/>
      <c r="J16" s="30"/>
      <c r="K16" s="31"/>
      <c r="L16" s="53"/>
      <c r="M16" s="225"/>
    </row>
    <row r="17" spans="1:13" ht="12.75" customHeight="1">
      <c r="A17" s="226">
        <v>1</v>
      </c>
      <c r="B17" s="411" t="s">
        <v>177</v>
      </c>
      <c r="C17" s="412"/>
      <c r="D17" s="401"/>
      <c r="E17" s="8"/>
      <c r="F17" s="8"/>
      <c r="G17" s="8"/>
      <c r="H17" s="8"/>
      <c r="I17" s="8"/>
      <c r="J17" s="8"/>
      <c r="K17" s="8"/>
      <c r="L17" s="8"/>
      <c r="M17" s="227"/>
    </row>
    <row r="18" spans="1:13" ht="12.75">
      <c r="A18" s="215"/>
      <c r="B18" s="78"/>
      <c r="C18" s="9"/>
      <c r="D18" s="402"/>
      <c r="E18" s="8"/>
      <c r="F18" s="8"/>
      <c r="G18" s="8"/>
      <c r="H18" s="8"/>
      <c r="I18" s="8"/>
      <c r="J18" s="8"/>
      <c r="K18" s="8"/>
      <c r="L18" s="8"/>
      <c r="M18" s="227"/>
    </row>
    <row r="19" spans="1:13" ht="12.75">
      <c r="A19" s="215"/>
      <c r="B19" s="8"/>
      <c r="C19" s="9"/>
      <c r="D19" s="205"/>
      <c r="E19" s="14"/>
      <c r="F19" s="197"/>
      <c r="G19" s="41"/>
      <c r="H19" s="198"/>
      <c r="I19" s="199"/>
      <c r="J19" s="41"/>
      <c r="K19" s="200"/>
      <c r="L19" s="8"/>
      <c r="M19" s="227"/>
    </row>
    <row r="20" spans="1:13" ht="12.75" customHeight="1">
      <c r="A20" s="228">
        <v>2</v>
      </c>
      <c r="B20" s="411" t="s">
        <v>178</v>
      </c>
      <c r="C20" s="412"/>
      <c r="D20" s="401"/>
      <c r="E20" s="8"/>
      <c r="F20" s="8"/>
      <c r="G20" s="8"/>
      <c r="H20" s="8"/>
      <c r="I20" s="8"/>
      <c r="J20" s="8"/>
      <c r="K20" s="8"/>
      <c r="L20" s="8"/>
      <c r="M20" s="227"/>
    </row>
    <row r="21" spans="1:13" ht="12.75">
      <c r="A21" s="215"/>
      <c r="B21" s="78"/>
      <c r="C21" s="9"/>
      <c r="D21" s="402"/>
      <c r="E21" s="8"/>
      <c r="F21" s="8"/>
      <c r="G21" s="8"/>
      <c r="H21" s="8"/>
      <c r="I21" s="8"/>
      <c r="J21" s="8"/>
      <c r="K21" s="8"/>
      <c r="L21" s="8"/>
      <c r="M21" s="227"/>
    </row>
    <row r="22" spans="1:13" ht="12.75">
      <c r="A22" s="215"/>
      <c r="B22" s="8"/>
      <c r="C22" s="9"/>
      <c r="D22" s="205"/>
      <c r="E22" s="14"/>
      <c r="F22" s="197"/>
      <c r="G22" s="41"/>
      <c r="H22" s="198"/>
      <c r="I22" s="199"/>
      <c r="J22" s="41"/>
      <c r="K22" s="200"/>
      <c r="L22" s="201"/>
      <c r="M22" s="227"/>
    </row>
    <row r="23" spans="1:13" ht="12.75" customHeight="1">
      <c r="A23" s="226">
        <v>3</v>
      </c>
      <c r="B23" s="411" t="s">
        <v>179</v>
      </c>
      <c r="C23" s="412"/>
      <c r="D23" s="512">
        <f>(D20*0.6)+D17</f>
        <v>0</v>
      </c>
      <c r="E23" s="32"/>
      <c r="F23" s="396">
        <f>'tabella D'!O10</f>
        <v>0</v>
      </c>
      <c r="G23" s="46"/>
      <c r="H23" s="178"/>
      <c r="I23" s="179"/>
      <c r="J23" s="46"/>
      <c r="K23" s="398">
        <v>868.49</v>
      </c>
      <c r="L23" s="394">
        <f>D23*F23*K23</f>
        <v>0</v>
      </c>
      <c r="M23" s="227"/>
    </row>
    <row r="24" spans="1:13" ht="12.75">
      <c r="A24" s="228"/>
      <c r="B24" s="78"/>
      <c r="C24" s="9"/>
      <c r="D24" s="513"/>
      <c r="E24" s="14"/>
      <c r="F24" s="397"/>
      <c r="G24" s="41"/>
      <c r="H24" s="180"/>
      <c r="I24" s="181"/>
      <c r="J24" s="177"/>
      <c r="K24" s="398"/>
      <c r="L24" s="395"/>
      <c r="M24" s="227"/>
    </row>
    <row r="25" spans="1:13" ht="12.75">
      <c r="A25" s="228"/>
      <c r="B25" s="8"/>
      <c r="C25" s="9"/>
      <c r="D25" s="205"/>
      <c r="E25" s="14"/>
      <c r="F25" s="197"/>
      <c r="G25" s="41"/>
      <c r="H25" s="198"/>
      <c r="I25" s="199"/>
      <c r="J25" s="41"/>
      <c r="K25" s="200"/>
      <c r="L25" s="201"/>
      <c r="M25" s="227"/>
    </row>
    <row r="26" spans="1:13" ht="12.75">
      <c r="A26" s="21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9"/>
    </row>
    <row r="27" spans="1:13" ht="12.75">
      <c r="A27" s="21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9"/>
    </row>
    <row r="28" spans="1:13" ht="12.75">
      <c r="A28" s="215"/>
      <c r="B28" s="8"/>
      <c r="C28" s="8"/>
      <c r="D28" s="182" t="s">
        <v>13</v>
      </c>
      <c r="E28" s="182"/>
      <c r="F28" s="183"/>
      <c r="G28" s="97"/>
      <c r="H28" s="184"/>
      <c r="I28" s="47"/>
      <c r="J28" s="47"/>
      <c r="K28" s="185"/>
      <c r="L28" s="194">
        <f>L23</f>
        <v>0</v>
      </c>
      <c r="M28" s="229"/>
    </row>
    <row r="29" spans="1:13" ht="12.75">
      <c r="A29" s="21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9"/>
    </row>
    <row r="30" spans="1:13" ht="13.5" thickBot="1">
      <c r="A30" s="23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231"/>
    </row>
    <row r="31" spans="1:13" ht="15.75">
      <c r="A31" s="516" t="s">
        <v>155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517"/>
    </row>
    <row r="32" spans="1:13" ht="16.5" thickBot="1">
      <c r="A32" s="518" t="s">
        <v>159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519"/>
    </row>
    <row r="33" spans="1:13" ht="15.75" thickBot="1">
      <c r="A33" s="520" t="s">
        <v>175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521"/>
    </row>
    <row r="34" spans="1:13" ht="15">
      <c r="A34" s="217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18"/>
    </row>
    <row r="35" spans="1:13" ht="18">
      <c r="A35" s="522" t="s">
        <v>3</v>
      </c>
      <c r="B35" s="417"/>
      <c r="C35" s="390">
        <f>fronte!D34</f>
        <v>0</v>
      </c>
      <c r="D35" s="391"/>
      <c r="E35" s="58"/>
      <c r="F35" s="50"/>
      <c r="G35" s="410" t="s">
        <v>12</v>
      </c>
      <c r="H35" s="410"/>
      <c r="I35" s="410"/>
      <c r="J35" s="48"/>
      <c r="K35" s="379"/>
      <c r="L35" s="380"/>
      <c r="M35" s="514"/>
    </row>
    <row r="36" spans="1:13" ht="18.75" thickBot="1">
      <c r="A36" s="219"/>
      <c r="B36" s="18"/>
      <c r="C36" s="51"/>
      <c r="D36" s="51"/>
      <c r="E36" s="51"/>
      <c r="F36" s="3"/>
      <c r="G36" s="7"/>
      <c r="H36" s="7"/>
      <c r="I36" s="7"/>
      <c r="J36" s="7"/>
      <c r="K36" s="18"/>
      <c r="L36" s="18"/>
      <c r="M36" s="220"/>
    </row>
    <row r="37" spans="1:13" ht="22.5">
      <c r="A37" s="515" t="s">
        <v>176</v>
      </c>
      <c r="B37" s="414"/>
      <c r="C37" s="415"/>
      <c r="D37" s="62"/>
      <c r="E37" s="63"/>
      <c r="F37" s="64"/>
      <c r="G37" s="65"/>
      <c r="H37" s="63"/>
      <c r="I37" s="63"/>
      <c r="J37" s="63"/>
      <c r="K37" s="66" t="s">
        <v>1</v>
      </c>
      <c r="L37" s="66" t="s">
        <v>181</v>
      </c>
      <c r="M37" s="221"/>
    </row>
    <row r="38" spans="1:13" ht="7.5" customHeight="1">
      <c r="A38" s="222"/>
      <c r="B38" s="22"/>
      <c r="C38" s="24"/>
      <c r="D38" s="23" t="s">
        <v>21</v>
      </c>
      <c r="E38" s="25"/>
      <c r="F38" s="59"/>
      <c r="G38" s="24"/>
      <c r="H38" s="25"/>
      <c r="I38" s="25"/>
      <c r="J38" s="25"/>
      <c r="K38" s="26" t="s">
        <v>22</v>
      </c>
      <c r="L38" s="26" t="s">
        <v>0</v>
      </c>
      <c r="M38" s="223"/>
    </row>
    <row r="39" spans="1:13" ht="15.75">
      <c r="A39" s="224"/>
      <c r="B39" s="29"/>
      <c r="C39" s="42"/>
      <c r="D39" s="30"/>
      <c r="E39" s="30"/>
      <c r="F39" s="9"/>
      <c r="G39" s="9"/>
      <c r="H39" s="30"/>
      <c r="I39" s="30"/>
      <c r="J39" s="30"/>
      <c r="K39" s="31"/>
      <c r="L39" s="53"/>
      <c r="M39" s="225"/>
    </row>
    <row r="40" spans="1:13" ht="12.75">
      <c r="A40" s="226">
        <v>1</v>
      </c>
      <c r="B40" s="411" t="s">
        <v>177</v>
      </c>
      <c r="C40" s="412"/>
      <c r="D40" s="401"/>
      <c r="E40" s="8"/>
      <c r="F40" s="8"/>
      <c r="G40" s="8"/>
      <c r="H40" s="8"/>
      <c r="I40" s="8"/>
      <c r="J40" s="8"/>
      <c r="K40" s="8"/>
      <c r="L40" s="8"/>
      <c r="M40" s="227"/>
    </row>
    <row r="41" spans="1:13" ht="12.75">
      <c r="A41" s="215"/>
      <c r="B41" s="78"/>
      <c r="C41" s="9"/>
      <c r="D41" s="402"/>
      <c r="E41" s="8"/>
      <c r="F41" s="8"/>
      <c r="G41" s="8"/>
      <c r="H41" s="8"/>
      <c r="I41" s="8"/>
      <c r="J41" s="8"/>
      <c r="K41" s="8"/>
      <c r="L41" s="8"/>
      <c r="M41" s="227"/>
    </row>
    <row r="42" spans="1:13" ht="12.75">
      <c r="A42" s="215"/>
      <c r="B42" s="8"/>
      <c r="C42" s="9"/>
      <c r="D42" s="205"/>
      <c r="E42" s="14"/>
      <c r="F42" s="197"/>
      <c r="G42" s="41"/>
      <c r="H42" s="198"/>
      <c r="I42" s="199"/>
      <c r="J42" s="41"/>
      <c r="K42" s="200"/>
      <c r="L42" s="8"/>
      <c r="M42" s="227"/>
    </row>
    <row r="43" spans="1:13" ht="12.75">
      <c r="A43" s="228">
        <v>2</v>
      </c>
      <c r="B43" s="411" t="s">
        <v>178</v>
      </c>
      <c r="C43" s="412"/>
      <c r="D43" s="401"/>
      <c r="E43" s="8"/>
      <c r="F43" s="8"/>
      <c r="G43" s="8"/>
      <c r="H43" s="8"/>
      <c r="I43" s="8"/>
      <c r="J43" s="8"/>
      <c r="K43" s="8"/>
      <c r="L43" s="8"/>
      <c r="M43" s="227"/>
    </row>
    <row r="44" spans="1:13" ht="12.75">
      <c r="A44" s="215"/>
      <c r="B44" s="78"/>
      <c r="C44" s="9"/>
      <c r="D44" s="402"/>
      <c r="E44" s="8"/>
      <c r="F44" s="8"/>
      <c r="G44" s="8"/>
      <c r="H44" s="8"/>
      <c r="I44" s="8"/>
      <c r="J44" s="8"/>
      <c r="K44" s="8"/>
      <c r="L44" s="8"/>
      <c r="M44" s="227"/>
    </row>
    <row r="45" spans="1:13" ht="12.75">
      <c r="A45" s="215"/>
      <c r="B45" s="8"/>
      <c r="C45" s="9"/>
      <c r="D45" s="205"/>
      <c r="E45" s="14"/>
      <c r="F45" s="197"/>
      <c r="G45" s="41"/>
      <c r="H45" s="198"/>
      <c r="I45" s="199"/>
      <c r="J45" s="41"/>
      <c r="K45" s="200"/>
      <c r="L45" s="201"/>
      <c r="M45" s="227"/>
    </row>
    <row r="46" spans="1:13" ht="12.75">
      <c r="A46" s="226">
        <v>3</v>
      </c>
      <c r="B46" s="411" t="s">
        <v>179</v>
      </c>
      <c r="C46" s="412"/>
      <c r="D46" s="512">
        <f>(D43*0.6)+D40</f>
        <v>0</v>
      </c>
      <c r="E46" s="32"/>
      <c r="F46" s="396">
        <f>'tabella D'!O10</f>
        <v>0</v>
      </c>
      <c r="G46" s="46"/>
      <c r="H46" s="178"/>
      <c r="I46" s="179"/>
      <c r="J46" s="46"/>
      <c r="K46" s="398">
        <v>868.49</v>
      </c>
      <c r="L46" s="394">
        <f>D46*F46*K46</f>
        <v>0</v>
      </c>
      <c r="M46" s="227"/>
    </row>
    <row r="47" spans="1:22" ht="12.75">
      <c r="A47" s="228"/>
      <c r="B47" s="78"/>
      <c r="C47" s="9"/>
      <c r="D47" s="513"/>
      <c r="E47" s="14"/>
      <c r="F47" s="397"/>
      <c r="G47" s="41"/>
      <c r="H47" s="180"/>
      <c r="I47" s="181"/>
      <c r="J47" s="177"/>
      <c r="K47" s="398"/>
      <c r="L47" s="395"/>
      <c r="M47" s="227"/>
      <c r="V47" s="235"/>
    </row>
    <row r="48" spans="1:13" ht="12.75">
      <c r="A48" s="228"/>
      <c r="B48" s="8"/>
      <c r="C48" s="9"/>
      <c r="D48" s="205"/>
      <c r="E48" s="14"/>
      <c r="F48" s="197"/>
      <c r="G48" s="41"/>
      <c r="H48" s="198"/>
      <c r="I48" s="199"/>
      <c r="J48" s="41"/>
      <c r="K48" s="200"/>
      <c r="L48" s="201"/>
      <c r="M48" s="227"/>
    </row>
    <row r="49" spans="1:22" ht="12.75">
      <c r="A49" s="509" t="s">
        <v>182</v>
      </c>
      <c r="B49" s="510"/>
      <c r="C49" s="510"/>
      <c r="D49" s="9"/>
      <c r="E49" s="9"/>
      <c r="F49" s="9"/>
      <c r="G49" s="41"/>
      <c r="H49" s="198"/>
      <c r="I49" s="199"/>
      <c r="J49" s="41"/>
      <c r="K49" s="200"/>
      <c r="L49" s="201"/>
      <c r="M49" s="227"/>
      <c r="V49" s="235"/>
    </row>
    <row r="50" spans="1:13" ht="26.25" customHeight="1">
      <c r="A50" s="228">
        <v>1</v>
      </c>
      <c r="B50" s="511" t="s">
        <v>161</v>
      </c>
      <c r="C50" s="511"/>
      <c r="D50" s="511"/>
      <c r="E50" s="9"/>
      <c r="F50" s="206">
        <v>0.2</v>
      </c>
      <c r="G50" s="41"/>
      <c r="H50" s="198"/>
      <c r="I50" s="199"/>
      <c r="J50" s="41"/>
      <c r="K50" s="200"/>
      <c r="L50" s="201"/>
      <c r="M50" s="227"/>
    </row>
    <row r="51" spans="1:13" ht="5.25" customHeight="1">
      <c r="A51" s="228"/>
      <c r="B51" s="8"/>
      <c r="C51" s="9"/>
      <c r="D51" s="9"/>
      <c r="E51" s="9"/>
      <c r="F51" s="199"/>
      <c r="G51" s="41"/>
      <c r="H51" s="198"/>
      <c r="I51" s="199"/>
      <c r="J51" s="41"/>
      <c r="K51" s="200"/>
      <c r="L51" s="201"/>
      <c r="M51" s="227"/>
    </row>
    <row r="52" spans="1:13" ht="26.25" customHeight="1">
      <c r="A52" s="228">
        <v>2</v>
      </c>
      <c r="B52" s="511" t="s">
        <v>162</v>
      </c>
      <c r="C52" s="511"/>
      <c r="D52" s="511"/>
      <c r="E52" s="9"/>
      <c r="F52" s="206">
        <v>0.5</v>
      </c>
      <c r="G52" s="41"/>
      <c r="H52" s="198"/>
      <c r="I52" s="199"/>
      <c r="J52" s="41"/>
      <c r="K52" s="200"/>
      <c r="L52" s="201"/>
      <c r="M52" s="227"/>
    </row>
    <row r="53" spans="1:13" ht="5.25" customHeight="1">
      <c r="A53" s="228"/>
      <c r="B53" s="8"/>
      <c r="C53" s="9"/>
      <c r="D53" s="9"/>
      <c r="E53" s="9"/>
      <c r="F53" s="207"/>
      <c r="G53" s="41"/>
      <c r="H53" s="198"/>
      <c r="I53" s="199"/>
      <c r="J53" s="41"/>
      <c r="K53" s="200"/>
      <c r="L53" s="201"/>
      <c r="M53" s="227"/>
    </row>
    <row r="54" spans="1:13" ht="26.25" customHeight="1">
      <c r="A54" s="228">
        <v>3</v>
      </c>
      <c r="B54" s="511" t="s">
        <v>163</v>
      </c>
      <c r="C54" s="511"/>
      <c r="D54" s="511"/>
      <c r="E54" s="14"/>
      <c r="F54" s="206">
        <v>0.5</v>
      </c>
      <c r="G54" s="206">
        <v>0.6</v>
      </c>
      <c r="H54" s="198"/>
      <c r="I54" s="199"/>
      <c r="J54" s="208" t="s">
        <v>183</v>
      </c>
      <c r="K54" s="329"/>
      <c r="L54" s="201"/>
      <c r="M54" s="227"/>
    </row>
    <row r="55" spans="1:13" ht="12.75">
      <c r="A55" s="215"/>
      <c r="B55" s="8"/>
      <c r="C55" s="8"/>
      <c r="D55" s="8"/>
      <c r="E55" s="8"/>
      <c r="F55" s="199"/>
      <c r="G55" s="8"/>
      <c r="H55" s="8"/>
      <c r="I55" s="8"/>
      <c r="J55" s="8"/>
      <c r="K55" s="8"/>
      <c r="L55" s="8"/>
      <c r="M55" s="229"/>
    </row>
    <row r="56" spans="1:13" ht="12.75">
      <c r="A56" s="21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29"/>
    </row>
    <row r="57" spans="1:13" ht="12.75">
      <c r="A57" s="215"/>
      <c r="B57" s="8"/>
      <c r="C57" s="8"/>
      <c r="D57" s="182" t="s">
        <v>13</v>
      </c>
      <c r="E57" s="182"/>
      <c r="F57" s="183"/>
      <c r="G57" s="97"/>
      <c r="H57" s="184"/>
      <c r="I57" s="47"/>
      <c r="J57" s="47"/>
      <c r="K57" s="185"/>
      <c r="L57" s="194">
        <f>L46*K54</f>
        <v>0</v>
      </c>
      <c r="M57" s="229"/>
    </row>
    <row r="58" spans="1:13" ht="12.75">
      <c r="A58" s="21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29"/>
    </row>
    <row r="59" spans="1:13" ht="13.5" thickBo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4"/>
    </row>
  </sheetData>
  <sheetProtection password="CE07" sheet="1"/>
  <mergeCells count="42">
    <mergeCell ref="D1:M1"/>
    <mergeCell ref="D2:M2"/>
    <mergeCell ref="A4:M4"/>
    <mergeCell ref="A5:M5"/>
    <mergeCell ref="A6:M6"/>
    <mergeCell ref="A7:M7"/>
    <mergeCell ref="B17:C17"/>
    <mergeCell ref="D17:D18"/>
    <mergeCell ref="B20:C20"/>
    <mergeCell ref="D20:D21"/>
    <mergeCell ref="A10:M10"/>
    <mergeCell ref="A12:B12"/>
    <mergeCell ref="C12:D12"/>
    <mergeCell ref="G12:I12"/>
    <mergeCell ref="K12:M12"/>
    <mergeCell ref="A14:C14"/>
    <mergeCell ref="B54:D54"/>
    <mergeCell ref="B23:C23"/>
    <mergeCell ref="D23:D24"/>
    <mergeCell ref="F23:F24"/>
    <mergeCell ref="K23:K24"/>
    <mergeCell ref="L23:L24"/>
    <mergeCell ref="A31:M31"/>
    <mergeCell ref="A32:M32"/>
    <mergeCell ref="A33:M33"/>
    <mergeCell ref="A35:B35"/>
    <mergeCell ref="C35:D35"/>
    <mergeCell ref="G35:I35"/>
    <mergeCell ref="K35:M35"/>
    <mergeCell ref="A37:C37"/>
    <mergeCell ref="B40:C40"/>
    <mergeCell ref="D40:D41"/>
    <mergeCell ref="L46:L47"/>
    <mergeCell ref="A49:C49"/>
    <mergeCell ref="B50:D50"/>
    <mergeCell ref="B52:D52"/>
    <mergeCell ref="B43:C43"/>
    <mergeCell ref="D43:D44"/>
    <mergeCell ref="B46:C46"/>
    <mergeCell ref="D46:D47"/>
    <mergeCell ref="F46:F47"/>
    <mergeCell ref="K46:K47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7">
      <selection activeCell="L23" sqref="L23:L24"/>
    </sheetView>
  </sheetViews>
  <sheetFormatPr defaultColWidth="9.140625" defaultRowHeight="12.75"/>
  <cols>
    <col min="3" max="3" width="38.421875" style="0" customWidth="1"/>
    <col min="7" max="7" width="4.7109375" style="0" customWidth="1"/>
    <col min="8" max="8" width="3.57421875" style="0" customWidth="1"/>
    <col min="9" max="9" width="5.421875" style="0" customWidth="1"/>
    <col min="10" max="10" width="13.140625" style="0" customWidth="1"/>
    <col min="11" max="11" width="11.421875" style="0" customWidth="1"/>
    <col min="12" max="12" width="13.140625" style="0" customWidth="1"/>
  </cols>
  <sheetData>
    <row r="1" spans="1:13" ht="26.25">
      <c r="A1" s="209"/>
      <c r="B1" s="210"/>
      <c r="C1" s="210"/>
      <c r="D1" s="523" t="s">
        <v>153</v>
      </c>
      <c r="E1" s="523"/>
      <c r="F1" s="523"/>
      <c r="G1" s="523"/>
      <c r="H1" s="523"/>
      <c r="I1" s="523"/>
      <c r="J1" s="523"/>
      <c r="K1" s="523"/>
      <c r="L1" s="523"/>
      <c r="M1" s="524"/>
    </row>
    <row r="2" spans="1:13" ht="26.25">
      <c r="A2" s="211"/>
      <c r="B2" s="49"/>
      <c r="C2" s="49"/>
      <c r="D2" s="418" t="s">
        <v>27</v>
      </c>
      <c r="E2" s="418"/>
      <c r="F2" s="418"/>
      <c r="G2" s="418"/>
      <c r="H2" s="418"/>
      <c r="I2" s="418"/>
      <c r="J2" s="418"/>
      <c r="K2" s="418"/>
      <c r="L2" s="418"/>
      <c r="M2" s="525"/>
    </row>
    <row r="3" spans="1:13" ht="27" thickBot="1">
      <c r="A3" s="21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12"/>
    </row>
    <row r="4" spans="1:13" ht="15.75">
      <c r="A4" s="516" t="s">
        <v>155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517"/>
    </row>
    <row r="5" spans="1:13" ht="16.5" thickBot="1">
      <c r="A5" s="518" t="s">
        <v>180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519"/>
    </row>
    <row r="6" spans="1:13" ht="15.75">
      <c r="A6" s="526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527"/>
    </row>
    <row r="7" spans="1:13" ht="15">
      <c r="A7" s="528" t="s">
        <v>156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529"/>
    </row>
    <row r="8" spans="1:13" ht="15.75">
      <c r="A8" s="2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14"/>
    </row>
    <row r="9" spans="1:13" ht="13.5" thickBot="1">
      <c r="A9" s="215"/>
      <c r="B9" s="9"/>
      <c r="C9" s="16"/>
      <c r="D9" s="9"/>
      <c r="E9" s="9"/>
      <c r="F9" s="16"/>
      <c r="G9" s="16"/>
      <c r="H9" s="16"/>
      <c r="I9" s="16"/>
      <c r="J9" s="16"/>
      <c r="K9" s="16"/>
      <c r="L9" s="9"/>
      <c r="M9" s="216"/>
    </row>
    <row r="10" spans="1:13" ht="15.75" thickBot="1">
      <c r="A10" s="520" t="s">
        <v>184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521"/>
    </row>
    <row r="11" spans="1:13" ht="15">
      <c r="A11" s="217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218"/>
    </row>
    <row r="12" spans="1:13" ht="18">
      <c r="A12" s="522" t="s">
        <v>3</v>
      </c>
      <c r="B12" s="417"/>
      <c r="C12" s="390">
        <f>fronte!D11</f>
        <v>0</v>
      </c>
      <c r="D12" s="391"/>
      <c r="E12" s="58"/>
      <c r="F12" s="50"/>
      <c r="G12" s="410" t="s">
        <v>12</v>
      </c>
      <c r="H12" s="410"/>
      <c r="I12" s="410"/>
      <c r="J12" s="48"/>
      <c r="K12" s="379"/>
      <c r="L12" s="380"/>
      <c r="M12" s="514"/>
    </row>
    <row r="13" spans="1:13" ht="18.75" thickBot="1">
      <c r="A13" s="219"/>
      <c r="B13" s="18"/>
      <c r="C13" s="51"/>
      <c r="D13" s="51"/>
      <c r="E13" s="51"/>
      <c r="F13" s="3"/>
      <c r="G13" s="7"/>
      <c r="H13" s="7"/>
      <c r="I13" s="7"/>
      <c r="J13" s="7"/>
      <c r="K13" s="18"/>
      <c r="L13" s="18"/>
      <c r="M13" s="220"/>
    </row>
    <row r="14" spans="1:13" ht="22.5">
      <c r="A14" s="515" t="s">
        <v>176</v>
      </c>
      <c r="B14" s="414"/>
      <c r="C14" s="415"/>
      <c r="D14" s="62"/>
      <c r="E14" s="63"/>
      <c r="F14" s="64"/>
      <c r="G14" s="65"/>
      <c r="H14" s="63"/>
      <c r="I14" s="63"/>
      <c r="J14" s="63"/>
      <c r="K14" s="66" t="s">
        <v>1</v>
      </c>
      <c r="L14" s="66" t="s">
        <v>14</v>
      </c>
      <c r="M14" s="221"/>
    </row>
    <row r="15" spans="1:13" ht="12.75">
      <c r="A15" s="222"/>
      <c r="B15" s="22"/>
      <c r="C15" s="24"/>
      <c r="D15" s="23" t="s">
        <v>21</v>
      </c>
      <c r="E15" s="25"/>
      <c r="F15" s="59"/>
      <c r="G15" s="24"/>
      <c r="H15" s="25"/>
      <c r="I15" s="25"/>
      <c r="J15" s="25"/>
      <c r="K15" s="26" t="s">
        <v>22</v>
      </c>
      <c r="L15" s="26" t="s">
        <v>0</v>
      </c>
      <c r="M15" s="223"/>
    </row>
    <row r="16" spans="1:13" ht="15.75">
      <c r="A16" s="224"/>
      <c r="B16" s="29"/>
      <c r="C16" s="42"/>
      <c r="D16" s="30"/>
      <c r="E16" s="30"/>
      <c r="F16" s="9"/>
      <c r="G16" s="9"/>
      <c r="H16" s="30"/>
      <c r="I16" s="30"/>
      <c r="J16" s="30"/>
      <c r="K16" s="31"/>
      <c r="L16" s="53"/>
      <c r="M16" s="225"/>
    </row>
    <row r="17" spans="1:13" ht="12.75">
      <c r="A17" s="226">
        <v>1</v>
      </c>
      <c r="B17" s="411" t="s">
        <v>177</v>
      </c>
      <c r="C17" s="412"/>
      <c r="D17" s="401"/>
      <c r="E17" s="8"/>
      <c r="F17" s="8"/>
      <c r="G17" s="8"/>
      <c r="H17" s="8"/>
      <c r="I17" s="8"/>
      <c r="J17" s="8"/>
      <c r="K17" s="8"/>
      <c r="L17" s="8"/>
      <c r="M17" s="227"/>
    </row>
    <row r="18" spans="1:20" ht="12.75">
      <c r="A18" s="215"/>
      <c r="B18" s="78"/>
      <c r="C18" s="9"/>
      <c r="D18" s="402"/>
      <c r="E18" s="8"/>
      <c r="F18" s="8"/>
      <c r="G18" s="8"/>
      <c r="H18" s="8"/>
      <c r="I18" s="8"/>
      <c r="J18" s="8"/>
      <c r="K18" s="8"/>
      <c r="L18" s="8"/>
      <c r="M18" s="227"/>
      <c r="T18" s="5"/>
    </row>
    <row r="19" spans="1:13" ht="12.75">
      <c r="A19" s="215"/>
      <c r="B19" s="8"/>
      <c r="C19" s="9"/>
      <c r="D19" s="205"/>
      <c r="E19" s="14"/>
      <c r="F19" s="197"/>
      <c r="G19" s="41"/>
      <c r="H19" s="198"/>
      <c r="I19" s="199"/>
      <c r="J19" s="41"/>
      <c r="K19" s="200"/>
      <c r="L19" s="8"/>
      <c r="M19" s="227"/>
    </row>
    <row r="20" spans="1:13" ht="12.75">
      <c r="A20" s="228">
        <v>2</v>
      </c>
      <c r="B20" s="411" t="s">
        <v>178</v>
      </c>
      <c r="C20" s="412"/>
      <c r="D20" s="401"/>
      <c r="E20" s="8"/>
      <c r="F20" s="8"/>
      <c r="G20" s="8"/>
      <c r="H20" s="8"/>
      <c r="I20" s="8"/>
      <c r="J20" s="8"/>
      <c r="K20" s="8"/>
      <c r="L20" s="8"/>
      <c r="M20" s="227"/>
    </row>
    <row r="21" spans="1:13" ht="12.75">
      <c r="A21" s="215"/>
      <c r="B21" s="78"/>
      <c r="C21" s="9"/>
      <c r="D21" s="402"/>
      <c r="E21" s="8"/>
      <c r="F21" s="8"/>
      <c r="G21" s="8"/>
      <c r="H21" s="8"/>
      <c r="I21" s="8"/>
      <c r="J21" s="8"/>
      <c r="K21" s="8"/>
      <c r="L21" s="8"/>
      <c r="M21" s="227"/>
    </row>
    <row r="22" spans="1:13" ht="12.75">
      <c r="A22" s="215"/>
      <c r="B22" s="8"/>
      <c r="C22" s="9"/>
      <c r="D22" s="205"/>
      <c r="E22" s="14"/>
      <c r="F22" s="197"/>
      <c r="G22" s="41"/>
      <c r="H22" s="198"/>
      <c r="I22" s="199"/>
      <c r="J22" s="41"/>
      <c r="K22" s="200"/>
      <c r="L22" s="201"/>
      <c r="M22" s="227"/>
    </row>
    <row r="23" spans="1:13" ht="12.75">
      <c r="A23" s="226">
        <v>3</v>
      </c>
      <c r="B23" s="411" t="s">
        <v>179</v>
      </c>
      <c r="C23" s="412"/>
      <c r="D23" s="512">
        <f>(D20*0.6)+D17</f>
        <v>0</v>
      </c>
      <c r="E23" s="32"/>
      <c r="F23" s="396">
        <f>'tabella D'!O10</f>
        <v>0</v>
      </c>
      <c r="G23" s="46"/>
      <c r="H23" s="178"/>
      <c r="I23" s="179"/>
      <c r="J23" s="46"/>
      <c r="K23" s="398">
        <v>715.37</v>
      </c>
      <c r="L23" s="394">
        <f>D23*F23*K23</f>
        <v>0</v>
      </c>
      <c r="M23" s="227"/>
    </row>
    <row r="24" spans="1:13" ht="12.75">
      <c r="A24" s="228"/>
      <c r="B24" s="78"/>
      <c r="C24" s="9"/>
      <c r="D24" s="513"/>
      <c r="E24" s="14"/>
      <c r="F24" s="397"/>
      <c r="G24" s="41"/>
      <c r="H24" s="180"/>
      <c r="I24" s="181"/>
      <c r="J24" s="177"/>
      <c r="K24" s="398"/>
      <c r="L24" s="395"/>
      <c r="M24" s="227"/>
    </row>
    <row r="25" spans="1:13" ht="12.75">
      <c r="A25" s="228"/>
      <c r="B25" s="8"/>
      <c r="C25" s="9"/>
      <c r="D25" s="205"/>
      <c r="E25" s="14"/>
      <c r="F25" s="197"/>
      <c r="G25" s="41"/>
      <c r="H25" s="198"/>
      <c r="I25" s="199"/>
      <c r="J25" s="41"/>
      <c r="K25" s="200"/>
      <c r="L25" s="201"/>
      <c r="M25" s="227"/>
    </row>
    <row r="26" spans="1:13" ht="12.75">
      <c r="A26" s="21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29"/>
    </row>
    <row r="27" spans="1:13" ht="12.75">
      <c r="A27" s="21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29"/>
    </row>
    <row r="28" spans="1:13" ht="12.75">
      <c r="A28" s="215"/>
      <c r="B28" s="8"/>
      <c r="C28" s="8"/>
      <c r="D28" s="182" t="s">
        <v>13</v>
      </c>
      <c r="E28" s="182"/>
      <c r="F28" s="183"/>
      <c r="G28" s="97"/>
      <c r="H28" s="184"/>
      <c r="I28" s="47"/>
      <c r="J28" s="47"/>
      <c r="K28" s="185"/>
      <c r="L28" s="194">
        <f>L23</f>
        <v>0</v>
      </c>
      <c r="M28" s="229"/>
    </row>
    <row r="29" spans="1:13" ht="12.75">
      <c r="A29" s="21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229"/>
    </row>
    <row r="30" spans="1:13" ht="13.5" thickBot="1">
      <c r="A30" s="23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231"/>
    </row>
    <row r="31" spans="1:13" ht="15.75">
      <c r="A31" s="516" t="s">
        <v>155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517"/>
    </row>
    <row r="32" spans="1:13" ht="16.5" thickBot="1">
      <c r="A32" s="518" t="s">
        <v>159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519"/>
    </row>
    <row r="33" spans="1:13" ht="15.75" thickBot="1">
      <c r="A33" s="520" t="s">
        <v>184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521"/>
    </row>
    <row r="34" spans="1:13" ht="15">
      <c r="A34" s="217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18"/>
    </row>
    <row r="35" spans="1:13" ht="18">
      <c r="A35" s="522" t="s">
        <v>3</v>
      </c>
      <c r="B35" s="417"/>
      <c r="C35" s="390">
        <f>fronte!D34</f>
        <v>0</v>
      </c>
      <c r="D35" s="391"/>
      <c r="E35" s="58"/>
      <c r="F35" s="50"/>
      <c r="G35" s="410" t="s">
        <v>12</v>
      </c>
      <c r="H35" s="410"/>
      <c r="I35" s="410"/>
      <c r="J35" s="48"/>
      <c r="K35" s="379"/>
      <c r="L35" s="380"/>
      <c r="M35" s="514"/>
    </row>
    <row r="36" spans="1:13" ht="18.75" thickBot="1">
      <c r="A36" s="219"/>
      <c r="B36" s="18"/>
      <c r="C36" s="51"/>
      <c r="D36" s="51"/>
      <c r="E36" s="51"/>
      <c r="F36" s="3"/>
      <c r="G36" s="7"/>
      <c r="H36" s="7"/>
      <c r="I36" s="7"/>
      <c r="J36" s="7"/>
      <c r="K36" s="18"/>
      <c r="L36" s="18"/>
      <c r="M36" s="220"/>
    </row>
    <row r="37" spans="1:13" ht="22.5">
      <c r="A37" s="515" t="s">
        <v>176</v>
      </c>
      <c r="B37" s="414"/>
      <c r="C37" s="415"/>
      <c r="D37" s="62"/>
      <c r="E37" s="63"/>
      <c r="F37" s="64"/>
      <c r="G37" s="65"/>
      <c r="H37" s="63"/>
      <c r="I37" s="63"/>
      <c r="J37" s="63"/>
      <c r="K37" s="66" t="s">
        <v>1</v>
      </c>
      <c r="L37" s="66" t="s">
        <v>181</v>
      </c>
      <c r="M37" s="221"/>
    </row>
    <row r="38" spans="1:13" ht="12.75">
      <c r="A38" s="222"/>
      <c r="B38" s="22"/>
      <c r="C38" s="24"/>
      <c r="D38" s="23" t="s">
        <v>21</v>
      </c>
      <c r="E38" s="25"/>
      <c r="F38" s="59"/>
      <c r="G38" s="24"/>
      <c r="H38" s="25"/>
      <c r="I38" s="25"/>
      <c r="J38" s="25"/>
      <c r="K38" s="26" t="s">
        <v>22</v>
      </c>
      <c r="L38" s="26" t="s">
        <v>0</v>
      </c>
      <c r="M38" s="223"/>
    </row>
    <row r="39" spans="1:13" ht="15.75">
      <c r="A39" s="224"/>
      <c r="B39" s="29"/>
      <c r="C39" s="42"/>
      <c r="D39" s="30"/>
      <c r="E39" s="30"/>
      <c r="F39" s="9"/>
      <c r="G39" s="9"/>
      <c r="H39" s="30"/>
      <c r="I39" s="30"/>
      <c r="J39" s="30"/>
      <c r="K39" s="31"/>
      <c r="L39" s="53"/>
      <c r="M39" s="225"/>
    </row>
    <row r="40" spans="1:13" ht="12.75">
      <c r="A40" s="226">
        <v>1</v>
      </c>
      <c r="B40" s="411" t="s">
        <v>177</v>
      </c>
      <c r="C40" s="412"/>
      <c r="D40" s="401"/>
      <c r="E40" s="8"/>
      <c r="F40" s="8"/>
      <c r="G40" s="8"/>
      <c r="H40" s="8"/>
      <c r="I40" s="8"/>
      <c r="J40" s="8"/>
      <c r="K40" s="8"/>
      <c r="L40" s="8"/>
      <c r="M40" s="227"/>
    </row>
    <row r="41" spans="1:13" ht="12.75">
      <c r="A41" s="215"/>
      <c r="B41" s="78"/>
      <c r="C41" s="9"/>
      <c r="D41" s="402"/>
      <c r="E41" s="8"/>
      <c r="F41" s="8"/>
      <c r="G41" s="8"/>
      <c r="H41" s="8"/>
      <c r="I41" s="8"/>
      <c r="J41" s="8"/>
      <c r="K41" s="8"/>
      <c r="L41" s="8"/>
      <c r="M41" s="227"/>
    </row>
    <row r="42" spans="1:13" ht="12.75">
      <c r="A42" s="215"/>
      <c r="B42" s="8"/>
      <c r="C42" s="9"/>
      <c r="D42" s="205"/>
      <c r="E42" s="14"/>
      <c r="F42" s="197"/>
      <c r="G42" s="41"/>
      <c r="H42" s="198"/>
      <c r="I42" s="199"/>
      <c r="J42" s="41"/>
      <c r="K42" s="200"/>
      <c r="L42" s="8"/>
      <c r="M42" s="227"/>
    </row>
    <row r="43" spans="1:13" ht="12.75">
      <c r="A43" s="228">
        <v>2</v>
      </c>
      <c r="B43" s="411" t="s">
        <v>178</v>
      </c>
      <c r="C43" s="412"/>
      <c r="D43" s="401"/>
      <c r="E43" s="8"/>
      <c r="F43" s="8"/>
      <c r="G43" s="8"/>
      <c r="H43" s="8"/>
      <c r="I43" s="8"/>
      <c r="J43" s="8"/>
      <c r="K43" s="8"/>
      <c r="L43" s="8"/>
      <c r="M43" s="227"/>
    </row>
    <row r="44" spans="1:13" ht="12.75">
      <c r="A44" s="215"/>
      <c r="B44" s="78"/>
      <c r="C44" s="9"/>
      <c r="D44" s="402"/>
      <c r="E44" s="8"/>
      <c r="F44" s="8"/>
      <c r="G44" s="8"/>
      <c r="H44" s="8"/>
      <c r="I44" s="8"/>
      <c r="J44" s="8"/>
      <c r="K44" s="8"/>
      <c r="L44" s="8"/>
      <c r="M44" s="227"/>
    </row>
    <row r="45" spans="1:13" ht="12.75">
      <c r="A45" s="215"/>
      <c r="B45" s="8"/>
      <c r="C45" s="9"/>
      <c r="D45" s="205"/>
      <c r="E45" s="14"/>
      <c r="F45" s="197"/>
      <c r="G45" s="41"/>
      <c r="H45" s="198"/>
      <c r="I45" s="199"/>
      <c r="J45" s="41"/>
      <c r="K45" s="200"/>
      <c r="L45" s="201"/>
      <c r="M45" s="227"/>
    </row>
    <row r="46" spans="1:13" ht="12.75">
      <c r="A46" s="226">
        <v>3</v>
      </c>
      <c r="B46" s="411" t="s">
        <v>179</v>
      </c>
      <c r="C46" s="412"/>
      <c r="D46" s="512">
        <f>(D43*0.6)+D40</f>
        <v>0</v>
      </c>
      <c r="E46" s="32"/>
      <c r="F46" s="396">
        <f>'tabella D'!O10</f>
        <v>0</v>
      </c>
      <c r="G46" s="46"/>
      <c r="H46" s="178"/>
      <c r="I46" s="179"/>
      <c r="J46" s="46"/>
      <c r="K46" s="398">
        <v>715.37</v>
      </c>
      <c r="L46" s="394">
        <f>D46*F46*K46</f>
        <v>0</v>
      </c>
      <c r="M46" s="227"/>
    </row>
    <row r="47" spans="1:13" ht="12.75">
      <c r="A47" s="228"/>
      <c r="B47" s="78"/>
      <c r="C47" s="9"/>
      <c r="D47" s="513"/>
      <c r="E47" s="14"/>
      <c r="F47" s="397"/>
      <c r="G47" s="41"/>
      <c r="H47" s="180"/>
      <c r="I47" s="181"/>
      <c r="J47" s="177"/>
      <c r="K47" s="398"/>
      <c r="L47" s="395"/>
      <c r="M47" s="227"/>
    </row>
    <row r="48" spans="1:13" ht="12.75">
      <c r="A48" s="228"/>
      <c r="B48" s="8"/>
      <c r="C48" s="9"/>
      <c r="D48" s="205"/>
      <c r="E48" s="14"/>
      <c r="F48" s="197"/>
      <c r="G48" s="41"/>
      <c r="H48" s="198"/>
      <c r="I48" s="199"/>
      <c r="J48" s="41"/>
      <c r="K48" s="200"/>
      <c r="L48" s="201"/>
      <c r="M48" s="227"/>
    </row>
    <row r="49" spans="1:13" ht="12.75">
      <c r="A49" s="509" t="s">
        <v>182</v>
      </c>
      <c r="B49" s="510"/>
      <c r="C49" s="510"/>
      <c r="D49" s="9"/>
      <c r="E49" s="9"/>
      <c r="F49" s="9"/>
      <c r="G49" s="41"/>
      <c r="H49" s="198"/>
      <c r="I49" s="199"/>
      <c r="J49" s="41"/>
      <c r="K49" s="200"/>
      <c r="L49" s="201"/>
      <c r="M49" s="227"/>
    </row>
    <row r="50" spans="1:13" ht="12.75">
      <c r="A50" s="228">
        <v>1</v>
      </c>
      <c r="B50" s="511" t="s">
        <v>161</v>
      </c>
      <c r="C50" s="511"/>
      <c r="D50" s="511"/>
      <c r="E50" s="9"/>
      <c r="F50" s="206">
        <v>0.2</v>
      </c>
      <c r="G50" s="41"/>
      <c r="H50" s="198"/>
      <c r="I50" s="199"/>
      <c r="J50" s="41"/>
      <c r="K50" s="200"/>
      <c r="L50" s="201"/>
      <c r="M50" s="227"/>
    </row>
    <row r="51" spans="1:13" ht="12.75">
      <c r="A51" s="228"/>
      <c r="B51" s="8"/>
      <c r="C51" s="9"/>
      <c r="D51" s="9"/>
      <c r="E51" s="9"/>
      <c r="F51" s="199"/>
      <c r="G51" s="41"/>
      <c r="H51" s="198"/>
      <c r="I51" s="199"/>
      <c r="J51" s="41"/>
      <c r="K51" s="200"/>
      <c r="L51" s="201"/>
      <c r="M51" s="227"/>
    </row>
    <row r="52" spans="1:13" ht="12.75">
      <c r="A52" s="228">
        <v>2</v>
      </c>
      <c r="B52" s="511" t="s">
        <v>162</v>
      </c>
      <c r="C52" s="511"/>
      <c r="D52" s="511"/>
      <c r="E52" s="9"/>
      <c r="F52" s="206">
        <v>0.5</v>
      </c>
      <c r="G52" s="41"/>
      <c r="H52" s="198"/>
      <c r="I52" s="199"/>
      <c r="J52" s="41"/>
      <c r="K52" s="200"/>
      <c r="L52" s="201"/>
      <c r="M52" s="227"/>
    </row>
    <row r="53" spans="1:13" ht="12.75">
      <c r="A53" s="228"/>
      <c r="B53" s="8"/>
      <c r="C53" s="9"/>
      <c r="D53" s="9"/>
      <c r="E53" s="9"/>
      <c r="F53" s="207"/>
      <c r="G53" s="41"/>
      <c r="H53" s="198"/>
      <c r="I53" s="199"/>
      <c r="J53" s="41"/>
      <c r="K53" s="200"/>
      <c r="L53" s="201"/>
      <c r="M53" s="227"/>
    </row>
    <row r="54" spans="1:13" ht="24">
      <c r="A54" s="228">
        <v>3</v>
      </c>
      <c r="B54" s="511" t="s">
        <v>163</v>
      </c>
      <c r="C54" s="511"/>
      <c r="D54" s="511"/>
      <c r="E54" s="14"/>
      <c r="F54" s="206">
        <v>0.5</v>
      </c>
      <c r="G54" s="41"/>
      <c r="H54" s="198"/>
      <c r="I54" s="199"/>
      <c r="J54" s="208" t="s">
        <v>183</v>
      </c>
      <c r="K54" s="329"/>
      <c r="L54" s="201"/>
      <c r="M54" s="227"/>
    </row>
    <row r="55" spans="1:13" ht="12.75">
      <c r="A55" s="215"/>
      <c r="B55" s="8"/>
      <c r="C55" s="8"/>
      <c r="D55" s="8"/>
      <c r="E55" s="8"/>
      <c r="F55" s="199"/>
      <c r="G55" s="8"/>
      <c r="H55" s="8"/>
      <c r="I55" s="8"/>
      <c r="J55" s="8"/>
      <c r="K55" s="8"/>
      <c r="L55" s="8"/>
      <c r="M55" s="229"/>
    </row>
    <row r="56" spans="1:13" ht="12.75">
      <c r="A56" s="21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29"/>
    </row>
    <row r="57" spans="1:13" ht="12.75">
      <c r="A57" s="215"/>
      <c r="B57" s="8"/>
      <c r="C57" s="8"/>
      <c r="D57" s="182" t="s">
        <v>13</v>
      </c>
      <c r="E57" s="182"/>
      <c r="F57" s="183"/>
      <c r="G57" s="97"/>
      <c r="H57" s="184"/>
      <c r="I57" s="47"/>
      <c r="J57" s="47"/>
      <c r="K57" s="185"/>
      <c r="L57" s="194">
        <f>L46*K54</f>
        <v>0</v>
      </c>
      <c r="M57" s="229"/>
    </row>
    <row r="58" spans="1:13" ht="12.75">
      <c r="A58" s="21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29"/>
    </row>
    <row r="59" spans="1:13" ht="13.5" thickBo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4"/>
    </row>
  </sheetData>
  <sheetProtection password="CE07" sheet="1"/>
  <mergeCells count="42">
    <mergeCell ref="D1:M1"/>
    <mergeCell ref="D2:M2"/>
    <mergeCell ref="A4:M4"/>
    <mergeCell ref="A5:M5"/>
    <mergeCell ref="A6:M6"/>
    <mergeCell ref="A7:M7"/>
    <mergeCell ref="A10:M10"/>
    <mergeCell ref="A12:B12"/>
    <mergeCell ref="C12:D12"/>
    <mergeCell ref="G12:I12"/>
    <mergeCell ref="K12:M12"/>
    <mergeCell ref="A14:C14"/>
    <mergeCell ref="B17:C17"/>
    <mergeCell ref="D17:D18"/>
    <mergeCell ref="B20:C20"/>
    <mergeCell ref="D20:D21"/>
    <mergeCell ref="B23:C23"/>
    <mergeCell ref="D23:D24"/>
    <mergeCell ref="F23:F24"/>
    <mergeCell ref="K23:K24"/>
    <mergeCell ref="L23:L24"/>
    <mergeCell ref="A31:M31"/>
    <mergeCell ref="A32:M32"/>
    <mergeCell ref="A33:M33"/>
    <mergeCell ref="K46:K47"/>
    <mergeCell ref="A35:B35"/>
    <mergeCell ref="C35:D35"/>
    <mergeCell ref="G35:I35"/>
    <mergeCell ref="K35:M35"/>
    <mergeCell ref="A37:C37"/>
    <mergeCell ref="B40:C40"/>
    <mergeCell ref="D40:D41"/>
    <mergeCell ref="L46:L47"/>
    <mergeCell ref="F46:F47"/>
    <mergeCell ref="A49:C49"/>
    <mergeCell ref="B50:D50"/>
    <mergeCell ref="B52:D52"/>
    <mergeCell ref="B54:D54"/>
    <mergeCell ref="B43:C43"/>
    <mergeCell ref="D43:D44"/>
    <mergeCell ref="B46:C46"/>
    <mergeCell ref="D46:D4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pian di scò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 pian di scò</dc:creator>
  <cp:keywords/>
  <dc:description/>
  <cp:lastModifiedBy>Angelo Camardo</cp:lastModifiedBy>
  <cp:lastPrinted>2006-02-11T15:08:58Z</cp:lastPrinted>
  <dcterms:created xsi:type="dcterms:W3CDTF">2000-01-14T11:17:47Z</dcterms:created>
  <dcterms:modified xsi:type="dcterms:W3CDTF">2024-01-26T12:21:14Z</dcterms:modified>
  <cp:category/>
  <cp:version/>
  <cp:contentType/>
  <cp:contentStatus/>
</cp:coreProperties>
</file>